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ACIONISTA 2022\Boletins\Mirae Asset\"/>
    </mc:Choice>
  </mc:AlternateContent>
  <xr:revisionPtr revIDLastSave="0" documentId="8_{4914EAF8-936F-4449-ABCE-E1ACABB9F82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II" sheetId="3" r:id="rId1"/>
    <sheet name="Base" sheetId="1" r:id="rId2"/>
  </sheets>
  <definedNames>
    <definedName name="_ECO_RANGE_ID0f0ce585c743499fb3dfb184e59ed3dd" localSheetId="1" hidden="1">Base!$A$3:$A$808</definedName>
    <definedName name="_ECO_RANGE_ID33940e669ab842a990e1be88a07f13d6" localSheetId="0" hidden="1">FII!$M$3:$M$5</definedName>
    <definedName name="_ECO_RANGE_ID78fe1fc66e3248a4b377b1da2317360d" localSheetId="1" hidden="1">Base!$B$3:$B$808</definedName>
    <definedName name="_ECO_RANGE_IDad26f2f4f7344889a1f7f8a61c168833" localSheetId="0" hidden="1">FII!$L$3:$L$5</definedName>
    <definedName name="_ECO_RANGE_IDe108423b0dba44f7a117f686a233da09" localSheetId="0" hidden="1">FII!$K$3:$K$5</definedName>
    <definedName name="_ECO_RANGE_IDe5a62ec4229b4217b7733a8979d9c9ed" localSheetId="0" hidden="1">FII!$N$3:$N$5</definedName>
    <definedName name="_xlnm._FilterDatabase" localSheetId="0" hidden="1">FII!$A$7:$AB$334</definedName>
    <definedName name="_xlnm.Print_Area" localSheetId="0">FII!$A$1:$AB$93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" i="1" l="1"/>
  <c r="D3" i="1"/>
  <c r="W257" i="3"/>
  <c r="U257" i="3"/>
  <c r="W256" i="3"/>
  <c r="U256" i="3"/>
  <c r="W255" i="3"/>
  <c r="U255" i="3"/>
  <c r="W254" i="3"/>
  <c r="U254" i="3"/>
  <c r="W253" i="3"/>
  <c r="U253" i="3"/>
  <c r="W252" i="3"/>
  <c r="U252" i="3"/>
  <c r="W251" i="3"/>
  <c r="U251" i="3"/>
  <c r="W250" i="3"/>
  <c r="U250" i="3"/>
  <c r="W249" i="3"/>
  <c r="U249" i="3"/>
  <c r="W248" i="3"/>
  <c r="U248" i="3"/>
  <c r="W247" i="3"/>
  <c r="U247" i="3"/>
  <c r="W246" i="3"/>
  <c r="U246" i="3"/>
  <c r="W245" i="3"/>
  <c r="U245" i="3"/>
  <c r="W244" i="3"/>
  <c r="U244" i="3"/>
  <c r="W243" i="3"/>
  <c r="U243" i="3"/>
  <c r="A2" i="1"/>
  <c r="B4" i="3"/>
  <c r="U242" i="3"/>
  <c r="W242" i="3"/>
  <c r="B2" i="1"/>
  <c r="G2" i="3" l="1"/>
  <c r="L2" i="3"/>
  <c r="M2" i="3"/>
  <c r="K2" i="3"/>
  <c r="N2" i="3"/>
</calcChain>
</file>

<file path=xl/sharedStrings.xml><?xml version="1.0" encoding="utf-8"?>
<sst xmlns="http://schemas.openxmlformats.org/spreadsheetml/2006/main" count="3179" uniqueCount="1901">
  <si>
    <t>Fundos ANBIMA</t>
  </si>
  <si>
    <t>UPSIDE</t>
  </si>
  <si>
    <t>Recomendação</t>
  </si>
  <si>
    <t>ABL</t>
  </si>
  <si>
    <t>Próxima Distribuição de Dividendo</t>
  </si>
  <si>
    <t>Dividend YIEDL Anualizado</t>
  </si>
  <si>
    <t>Data do Relatório:</t>
  </si>
  <si>
    <t>Taxa de Vacância</t>
  </si>
  <si>
    <t>ABCP11&lt;XBSP&gt;</t>
  </si>
  <si>
    <t>BPFF11&lt;XBSP&gt;</t>
  </si>
  <si>
    <t>ALZR11&lt;XBSP&gt;</t>
  </si>
  <si>
    <t>FAMB11B&lt;XBSP&gt;</t>
  </si>
  <si>
    <t>FAED11&lt;XBSP&gt;</t>
  </si>
  <si>
    <t>BBRC11&lt;XBSP&gt;</t>
  </si>
  <si>
    <t>BBPO11&lt;XBSP&gt;</t>
  </si>
  <si>
    <t>BBFI11B&lt;XBSP&gt;</t>
  </si>
  <si>
    <t>BCFF11&lt;XBSP&gt;</t>
  </si>
  <si>
    <t>BRCR11&lt;XBSP&gt;</t>
  </si>
  <si>
    <t>BCIA11&lt;XBSP&gt;</t>
  </si>
  <si>
    <t>BCRI11&lt;XBSP&gt;</t>
  </si>
  <si>
    <t>CBOP11&lt;XBSP&gt;</t>
  </si>
  <si>
    <t>CTXT11&lt;XBSP&gt;</t>
  </si>
  <si>
    <t>FCFL11&lt;XBSP&gt;</t>
  </si>
  <si>
    <t>CNES11&lt;XBSP&gt;</t>
  </si>
  <si>
    <t>CEOC11&lt;XBSP&gt;</t>
  </si>
  <si>
    <t>HCRI11&lt;XBSP&gt;</t>
  </si>
  <si>
    <t>HGCR11&lt;XBSP&gt;</t>
  </si>
  <si>
    <t>HGLG11&lt;XBSP&gt;</t>
  </si>
  <si>
    <t>HGBS11&lt;XBSP&gt;</t>
  </si>
  <si>
    <t>PQDP11&lt;XBSP&gt;</t>
  </si>
  <si>
    <t>CARE11&lt;XBSP&gt;</t>
  </si>
  <si>
    <t>EURO11&lt;XBSP&gt;</t>
  </si>
  <si>
    <t>FEXC11&lt;XBSP&gt;</t>
  </si>
  <si>
    <t>VRTA11&lt;XBSP&gt;</t>
  </si>
  <si>
    <t>EDGA11&lt;XBSP&gt;</t>
  </si>
  <si>
    <t>FIGS11&lt;XBSP&gt;</t>
  </si>
  <si>
    <t>GGRC11&lt;XBSP&gt;</t>
  </si>
  <si>
    <t>HFOF11&lt;XBSP&gt;</t>
  </si>
  <si>
    <t>HGRE11&lt;XBSP&gt;</t>
  </si>
  <si>
    <t>SHPH11&lt;XBSP&gt;</t>
  </si>
  <si>
    <t>HTMX11&lt;XBSP&gt;</t>
  </si>
  <si>
    <t>FIIB11&lt;XBSP&gt;</t>
  </si>
  <si>
    <t>IRDM11&lt;XBSP&gt;</t>
  </si>
  <si>
    <t>JSRE11&lt;XBSP&gt;</t>
  </si>
  <si>
    <t>KNRE11&lt;XBSP&gt;</t>
  </si>
  <si>
    <t>KNRI11&lt;XBSP&gt;</t>
  </si>
  <si>
    <t>KNHY11&lt;XBSP&gt;</t>
  </si>
  <si>
    <t>KNIP11&lt;XBSP&gt;</t>
  </si>
  <si>
    <t>KNCR11&lt;XBSP&gt;</t>
  </si>
  <si>
    <t>NSLU11&lt;XBSP&gt;</t>
  </si>
  <si>
    <t>MALL11&lt;XBSP&gt;</t>
  </si>
  <si>
    <t>MXRF11&lt;XBSP&gt;</t>
  </si>
  <si>
    <t>MBRF11&lt;XBSP&gt;</t>
  </si>
  <si>
    <t>MGFF11&lt;XBSP&gt;</t>
  </si>
  <si>
    <t>VLOL11&lt;XBSP&gt;</t>
  </si>
  <si>
    <t>OUJP11&lt;XBSP&gt;</t>
  </si>
  <si>
    <t>FIIP11B&lt;XBSP&gt;</t>
  </si>
  <si>
    <t>RBRD11&lt;XBSP&gt;</t>
  </si>
  <si>
    <t>RBRF11&lt;XBSP&gt;</t>
  </si>
  <si>
    <t>RBRR11&lt;XBSP&gt;</t>
  </si>
  <si>
    <t>RNGO11&lt;XBSP&gt;</t>
  </si>
  <si>
    <t>FLMA11&lt;XBSP&gt;</t>
  </si>
  <si>
    <t>SCPF11&lt;XBSP&gt;</t>
  </si>
  <si>
    <t>SDIL11&lt;XBSP&gt;</t>
  </si>
  <si>
    <t>SPTW11&lt;XBSP&gt;</t>
  </si>
  <si>
    <t>ALMI11&lt;XBSP&gt;</t>
  </si>
  <si>
    <t>VISC11&lt;XBSP&gt;</t>
  </si>
  <si>
    <t>XPLG11&lt;XBSP&gt;</t>
  </si>
  <si>
    <t>XPCM11&lt;XBSP&gt;</t>
  </si>
  <si>
    <t>XPML11&lt;XBSP&gt;</t>
  </si>
  <si>
    <t>366341&lt;BraNa&gt;</t>
  </si>
  <si>
    <t>320064&lt;BraNa&gt;</t>
  </si>
  <si>
    <t>340707&lt;BraNa&gt;</t>
  </si>
  <si>
    <t>297216&lt;BraNa&gt;</t>
  </si>
  <si>
    <t>318851&lt;BraNa&gt;</t>
  </si>
  <si>
    <t>312150&lt;BraNa&gt;</t>
  </si>
  <si>
    <t>378283&lt;BraNa&gt;</t>
  </si>
  <si>
    <t>362530&lt;BraNa&gt;</t>
  </si>
  <si>
    <t>393101&lt;BraNa&gt;</t>
  </si>
  <si>
    <t>448966&lt;BraNa&gt;</t>
  </si>
  <si>
    <t>425672&lt;BraNa&gt;</t>
  </si>
  <si>
    <t>439002&lt;BraNa&gt;</t>
  </si>
  <si>
    <t>289450&lt;BraNa&gt;</t>
  </si>
  <si>
    <t>340634&lt;BraNa&gt;</t>
  </si>
  <si>
    <t>448958&lt;BraNa&gt;</t>
  </si>
  <si>
    <t>407135&lt;BraNa&gt;</t>
  </si>
  <si>
    <t>402370&lt;BraNa&gt;</t>
  </si>
  <si>
    <t>361887&lt;BraNa&gt;</t>
  </si>
  <si>
    <t>362034&lt;BraNa&gt;</t>
  </si>
  <si>
    <t>401935&lt;BraNa&gt;</t>
  </si>
  <si>
    <t>471755&lt;BraNa&gt;</t>
  </si>
  <si>
    <t>362395&lt;BraNa&gt;</t>
  </si>
  <si>
    <t>313394&lt;BraNa&gt;</t>
  </si>
  <si>
    <t>450261&lt;BraNa&gt;</t>
  </si>
  <si>
    <t>362786&lt;BraNa&gt;</t>
  </si>
  <si>
    <t>362670&lt;BraNa&gt;</t>
  </si>
  <si>
    <t>311081&lt;BraNa&gt;</t>
  </si>
  <si>
    <t>453390&lt;BraNa&gt;</t>
  </si>
  <si>
    <t>391786&lt;BraNa&gt;</t>
  </si>
  <si>
    <t>407127&lt;BraNa&gt;</t>
  </si>
  <si>
    <t>412066&lt;BraNa&gt;</t>
  </si>
  <si>
    <t>403431&lt;BraNa&gt;</t>
  </si>
  <si>
    <t>410004&lt;BraNa&gt;</t>
  </si>
  <si>
    <t>410012&lt;BraNa&gt;</t>
  </si>
  <si>
    <t>433179&lt;BraNa&gt;</t>
  </si>
  <si>
    <t>410225&lt;BraNa&gt;</t>
  </si>
  <si>
    <t>366331&lt;BraNa&gt;</t>
  </si>
  <si>
    <t>415464&lt;BraNa&gt;</t>
  </si>
  <si>
    <t>410233&lt;BraNa&gt;</t>
  </si>
  <si>
    <t>430579&lt;BraNa&gt;</t>
  </si>
  <si>
    <t>430587&lt;BraNa&gt;</t>
  </si>
  <si>
    <t>451835&lt;BraNa&gt;</t>
  </si>
  <si>
    <t>400025&lt;BraNa&gt;</t>
  </si>
  <si>
    <t>362514&lt;BraNa&gt;</t>
  </si>
  <si>
    <t>443158&lt;BraNa&gt;</t>
  </si>
  <si>
    <t>295280&lt;BraNa&gt;</t>
  </si>
  <si>
    <t>362621&lt;BraNa&gt;</t>
  </si>
  <si>
    <t>362433&lt;BraNa&gt;</t>
  </si>
  <si>
    <t>362077&lt;BraNa&gt;</t>
  </si>
  <si>
    <t>451843&lt;BraNa&gt;</t>
  </si>
  <si>
    <t>387185&lt;BraNa&gt;</t>
  </si>
  <si>
    <t>388742&lt;BraNa&gt;</t>
  </si>
  <si>
    <t>393533&lt;BraNa&gt;</t>
  </si>
  <si>
    <t>268992&lt;BraNa&gt;</t>
  </si>
  <si>
    <t>307701&lt;BraNa&gt;</t>
  </si>
  <si>
    <t>467707&lt;BraNa&gt;</t>
  </si>
  <si>
    <t>348661&lt;BraNa&gt;</t>
  </si>
  <si>
    <t>388734&lt;BraNa&gt;</t>
  </si>
  <si>
    <t>289469&lt;BraNa&gt;</t>
  </si>
  <si>
    <t>380652&lt;BraNa&gt;</t>
  </si>
  <si>
    <t>461962&lt;BraNa&gt;</t>
  </si>
  <si>
    <t>348872&lt;BraNa&gt;</t>
  </si>
  <si>
    <t>362093&lt;BraNa&gt;</t>
  </si>
  <si>
    <t>381829&lt;BraNa&gt;</t>
  </si>
  <si>
    <t>362107&lt;BraNa&gt;</t>
  </si>
  <si>
    <t>450200&lt;BraNa&gt;</t>
  </si>
  <si>
    <t>362123&lt;BraNa&gt;</t>
  </si>
  <si>
    <t>408964&lt;BraNa&gt;</t>
  </si>
  <si>
    <t>408311&lt;BraNa&gt;</t>
  </si>
  <si>
    <t>393541&lt;BraNa&gt;</t>
  </si>
  <si>
    <t>364282&lt;BraNa&gt;</t>
  </si>
  <si>
    <t>422797&lt;BraNa&gt;</t>
  </si>
  <si>
    <t>362131&lt;BraNa&gt;</t>
  </si>
  <si>
    <t>467081&lt;BraNa&gt;</t>
  </si>
  <si>
    <t>422789&lt;BraNa&gt;</t>
  </si>
  <si>
    <t>411371&lt;BraNa&gt;</t>
  </si>
  <si>
    <t>290750&lt;BraNa&gt;</t>
  </si>
  <si>
    <t>423742&lt;BraNa&gt;</t>
  </si>
  <si>
    <t>433217&lt;BraNa&gt;</t>
  </si>
  <si>
    <t>425710&lt;BraNa&gt;</t>
  </si>
  <si>
    <t>392391&lt;BraNa&gt;</t>
  </si>
  <si>
    <t>321397&lt;BraNa&gt;</t>
  </si>
  <si>
    <t>393924&lt;BraNa&gt;</t>
  </si>
  <si>
    <t>463442&lt;BraNa&gt;</t>
  </si>
  <si>
    <t>295744&lt;BraNa&gt;</t>
  </si>
  <si>
    <t>362182&lt;BraNa&gt;</t>
  </si>
  <si>
    <t>386456&lt;BraNa&gt;</t>
  </si>
  <si>
    <t>394920&lt;BraNa&gt;</t>
  </si>
  <si>
    <t>356409&lt;BraNa&gt;</t>
  </si>
  <si>
    <t>362212&lt;BraNa&gt;</t>
  </si>
  <si>
    <t>433918&lt;BraNa&gt;</t>
  </si>
  <si>
    <t>409421&lt;BraNa&gt;</t>
  </si>
  <si>
    <t>348643&lt;BraNa&gt;</t>
  </si>
  <si>
    <t>384331&lt;BraNa&gt;</t>
  </si>
  <si>
    <t>425702&lt;BraNa&gt;</t>
  </si>
  <si>
    <t>403441&lt;BraNa&gt;</t>
  </si>
  <si>
    <t>469548&lt;BraNa&gt;</t>
  </si>
  <si>
    <t>458015&lt;BraNa&gt;</t>
  </si>
  <si>
    <t>362239&lt;BraNa&gt;</t>
  </si>
  <si>
    <t>388157&lt;BraNa&gt;</t>
  </si>
  <si>
    <t>456810&lt;BraNa&gt;</t>
  </si>
  <si>
    <t>356387&lt;BraNa&gt;</t>
  </si>
  <si>
    <t>362883&lt;BraNa&gt;</t>
  </si>
  <si>
    <t>362451&lt;BraNa&gt;</t>
  </si>
  <si>
    <t>412384&lt;BraNa&gt;</t>
  </si>
  <si>
    <t>329452&lt;BraNa&gt;</t>
  </si>
  <si>
    <t>433160&lt;BraNa&gt;</t>
  </si>
  <si>
    <t>415472&lt;BraNa&gt;</t>
  </si>
  <si>
    <t>310271&lt;BraNa&gt;</t>
  </si>
  <si>
    <t>391158&lt;BraNa&gt;</t>
  </si>
  <si>
    <t>364215&lt;BraNa&gt;</t>
  </si>
  <si>
    <t>437492&lt;BraNa&gt;</t>
  </si>
  <si>
    <t>461571&lt;BraNa&gt;</t>
  </si>
  <si>
    <t>415650&lt;BraNa&gt;</t>
  </si>
  <si>
    <t>364274&lt;BraNa&gt;</t>
  </si>
  <si>
    <t>408956&lt;BraNa&gt;</t>
  </si>
  <si>
    <t>275042&lt;BraNa&gt;</t>
  </si>
  <si>
    <t>429937&lt;BraNa&gt;</t>
  </si>
  <si>
    <t>377872&lt;BraNa&gt;</t>
  </si>
  <si>
    <t>383295&lt;BraNa&gt;</t>
  </si>
  <si>
    <t>383287&lt;BraNa&gt;</t>
  </si>
  <si>
    <t>456195&lt;BraNa&gt;</t>
  </si>
  <si>
    <t>433187&lt;BraNa&gt;</t>
  </si>
  <si>
    <t>453536&lt;BraNa&gt;</t>
  </si>
  <si>
    <t>453544&lt;BraNa&gt;</t>
  </si>
  <si>
    <t>433209&lt;BraNa&gt;</t>
  </si>
  <si>
    <t>418986&lt;BraNa&gt;</t>
  </si>
  <si>
    <t>469637&lt;BraNa&gt;</t>
  </si>
  <si>
    <t>414891&lt;BraNa&gt;</t>
  </si>
  <si>
    <t>448974&lt;BraNa&gt;</t>
  </si>
  <si>
    <t>344494&lt;BraNa&gt;</t>
  </si>
  <si>
    <t>327581&lt;BraNa&gt;</t>
  </si>
  <si>
    <t>362573&lt;BraNa&gt;</t>
  </si>
  <si>
    <t>362603&lt;BraNa&gt;</t>
  </si>
  <si>
    <t>443131&lt;BraNa&gt;</t>
  </si>
  <si>
    <t>402702&lt;BraNa&gt;</t>
  </si>
  <si>
    <t>402710&lt;BraNa&gt;</t>
  </si>
  <si>
    <t>402729&lt;BraNa&gt;</t>
  </si>
  <si>
    <t>313361&lt;BraNa&gt;</t>
  </si>
  <si>
    <t>313378&lt;BraNa&gt;</t>
  </si>
  <si>
    <t>348384&lt;BraNa&gt;</t>
  </si>
  <si>
    <t>472794&lt;BraNa&gt;</t>
  </si>
  <si>
    <t>362700&lt;BraNa&gt;</t>
  </si>
  <si>
    <t>458511&lt;BraNa&gt;</t>
  </si>
  <si>
    <t>267023&lt;BraNa&gt;</t>
  </si>
  <si>
    <t>456039&lt;BraNa&gt;</t>
  </si>
  <si>
    <t>469424&lt;BraNa&gt;</t>
  </si>
  <si>
    <t>467715&lt;BraNa&gt;</t>
  </si>
  <si>
    <t>388051&lt;BraNa&gt;</t>
  </si>
  <si>
    <t>362425&lt;BraNa&gt;</t>
  </si>
  <si>
    <t>310387&lt;BraNa&gt;</t>
  </si>
  <si>
    <t>450219&lt;BraNa&gt;</t>
  </si>
  <si>
    <t>408931&lt;BraNa&gt;</t>
  </si>
  <si>
    <t>433365&lt;BraNa&gt;</t>
  </si>
  <si>
    <t>362727&lt;BraNa&gt;</t>
  </si>
  <si>
    <t>290742&lt;BraNa&gt;</t>
  </si>
  <si>
    <t>340693&lt;BraNa&gt;</t>
  </si>
  <si>
    <t>362662&lt;BraNa&gt;</t>
  </si>
  <si>
    <t>433195&lt;BraNa&gt;</t>
  </si>
  <si>
    <t>458521&lt;BraNa&gt;</t>
  </si>
  <si>
    <t>362689&lt;BraNa&gt;</t>
  </si>
  <si>
    <t>465550&lt;BraNa&gt;</t>
  </si>
  <si>
    <t>324159&lt;BraNa&gt;</t>
  </si>
  <si>
    <t>335797&lt;BraNa&gt;</t>
  </si>
  <si>
    <t>340669&lt;BraNa&gt;</t>
  </si>
  <si>
    <t>435104&lt;BraNa&gt;</t>
  </si>
  <si>
    <t>449008&lt;BraNa&gt;</t>
  </si>
  <si>
    <t>433373&lt;BraNa&gt;</t>
  </si>
  <si>
    <t>FII Abc Imob</t>
  </si>
  <si>
    <t>FII Absoluto</t>
  </si>
  <si>
    <t>FII Alianza</t>
  </si>
  <si>
    <t>FII Almirant</t>
  </si>
  <si>
    <t>FII Anh Educ</t>
  </si>
  <si>
    <t>FII BB Corp</t>
  </si>
  <si>
    <t>FII BB Prgii</t>
  </si>
  <si>
    <t>FII BB Progr</t>
  </si>
  <si>
    <t>FII Bc Ffii</t>
  </si>
  <si>
    <t>FII Bc Fund</t>
  </si>
  <si>
    <t>FII Bcia</t>
  </si>
  <si>
    <t>FII Bees Cri</t>
  </si>
  <si>
    <t>FII C Branco</t>
  </si>
  <si>
    <t>FII Campusfl</t>
  </si>
  <si>
    <t>FII Capi Sec</t>
  </si>
  <si>
    <t>FII Cenesp</t>
  </si>
  <si>
    <t>FII Ceo Ccp</t>
  </si>
  <si>
    <t>FII Crianca</t>
  </si>
  <si>
    <t>FII CSHG Cri</t>
  </si>
  <si>
    <t>FII CSHG Log</t>
  </si>
  <si>
    <t>FII D Pedro</t>
  </si>
  <si>
    <t>FII Dea Care</t>
  </si>
  <si>
    <t>FII Europar</t>
  </si>
  <si>
    <t>FII Excellen</t>
  </si>
  <si>
    <t>FII Fator Ve</t>
  </si>
  <si>
    <t>FII Galeria</t>
  </si>
  <si>
    <t>FII Gen Shop</t>
  </si>
  <si>
    <t>FII HG Real</t>
  </si>
  <si>
    <t>FII Higienop</t>
  </si>
  <si>
    <t>FII Hotel Mx</t>
  </si>
  <si>
    <t>FII Indl BR</t>
  </si>
  <si>
    <t>FII Iridium</t>
  </si>
  <si>
    <t>FII Js Real</t>
  </si>
  <si>
    <t>FII Kii Real</t>
  </si>
  <si>
    <t>FII Kinea</t>
  </si>
  <si>
    <t>FII Kinea Hy</t>
  </si>
  <si>
    <t>FII Kinea Ip</t>
  </si>
  <si>
    <t>FII Kinea Ri</t>
  </si>
  <si>
    <t>FII Lourdes</t>
  </si>
  <si>
    <t>FII Malls Bp</t>
  </si>
  <si>
    <t>FII Merc BR</t>
  </si>
  <si>
    <t>FII Mogno</t>
  </si>
  <si>
    <t>FII Olimpia</t>
  </si>
  <si>
    <t>FII Ouri Jpp</t>
  </si>
  <si>
    <t>FII Rb Cap I</t>
  </si>
  <si>
    <t>FII Rb II</t>
  </si>
  <si>
    <t>FII Rbralpha</t>
  </si>
  <si>
    <t>FII Rbrhgrad</t>
  </si>
  <si>
    <t>FII Riob Rc</t>
  </si>
  <si>
    <t>FII Rionegro</t>
  </si>
  <si>
    <t>FII S F Lima</t>
  </si>
  <si>
    <t>FII Sdi Log</t>
  </si>
  <si>
    <t>FII SP Downt</t>
  </si>
  <si>
    <t>FII Tg Ativo</t>
  </si>
  <si>
    <t>FII The One</t>
  </si>
  <si>
    <t>FII Torre Al</t>
  </si>
  <si>
    <t>FII Vinci Sc</t>
  </si>
  <si>
    <t>FII Xp Log</t>
  </si>
  <si>
    <t>FII Xp Macae</t>
  </si>
  <si>
    <t>FII Xp Malls</t>
  </si>
  <si>
    <t>Lajes Corporativas</t>
  </si>
  <si>
    <t>Educacional</t>
  </si>
  <si>
    <t>Híbrido</t>
  </si>
  <si>
    <t>Shoppings</t>
  </si>
  <si>
    <t>TVM</t>
  </si>
  <si>
    <t>Agências</t>
  </si>
  <si>
    <t>Outros</t>
  </si>
  <si>
    <t>Não</t>
  </si>
  <si>
    <t>Residencial</t>
  </si>
  <si>
    <t>Hospital</t>
  </si>
  <si>
    <t>Logistica</t>
  </si>
  <si>
    <t>Hotel</t>
  </si>
  <si>
    <t>FII Diamante</t>
  </si>
  <si>
    <t>ABCP11</t>
  </si>
  <si>
    <t>BPFF11</t>
  </si>
  <si>
    <t>ALZR11</t>
  </si>
  <si>
    <t>FAMB11B</t>
  </si>
  <si>
    <t>FAED11</t>
  </si>
  <si>
    <t>BBRC11</t>
  </si>
  <si>
    <t>BBPO11</t>
  </si>
  <si>
    <t>BBFI11B</t>
  </si>
  <si>
    <t>BCFF11</t>
  </si>
  <si>
    <t>BRCR11</t>
  </si>
  <si>
    <t>BCIA11</t>
  </si>
  <si>
    <t>BCRI11</t>
  </si>
  <si>
    <t>CBOP11</t>
  </si>
  <si>
    <t>CTXT11</t>
  </si>
  <si>
    <t>FCFL11</t>
  </si>
  <si>
    <t>CNES11</t>
  </si>
  <si>
    <t>CEOC11</t>
  </si>
  <si>
    <t>HCRI11</t>
  </si>
  <si>
    <t>HGCR11</t>
  </si>
  <si>
    <t>HGLG11</t>
  </si>
  <si>
    <t>HGBS11</t>
  </si>
  <si>
    <t>PQDP11</t>
  </si>
  <si>
    <t>CARE11</t>
  </si>
  <si>
    <t>EURO11</t>
  </si>
  <si>
    <t>FEXC11</t>
  </si>
  <si>
    <t>VRTA11</t>
  </si>
  <si>
    <t>EDGA11</t>
  </si>
  <si>
    <t>FIGS11</t>
  </si>
  <si>
    <t>GGRC11</t>
  </si>
  <si>
    <t>HFOF11</t>
  </si>
  <si>
    <t>HGRE11</t>
  </si>
  <si>
    <t>SHPH11</t>
  </si>
  <si>
    <t>HTMX11</t>
  </si>
  <si>
    <t>FIIB11</t>
  </si>
  <si>
    <t>IRDM11</t>
  </si>
  <si>
    <t>JSRE11</t>
  </si>
  <si>
    <t>KNRE11</t>
  </si>
  <si>
    <t>KNRI11</t>
  </si>
  <si>
    <t>KNHY11</t>
  </si>
  <si>
    <t>KNIP11</t>
  </si>
  <si>
    <t>KNCR11</t>
  </si>
  <si>
    <t>NSLU11</t>
  </si>
  <si>
    <t>MALL11</t>
  </si>
  <si>
    <t>MXRF11</t>
  </si>
  <si>
    <t>MBRF11</t>
  </si>
  <si>
    <t>MGFF11</t>
  </si>
  <si>
    <t>VLOL11</t>
  </si>
  <si>
    <t>OUJP11</t>
  </si>
  <si>
    <t>FIIP11B</t>
  </si>
  <si>
    <t>RBRD11</t>
  </si>
  <si>
    <t>RBRF11</t>
  </si>
  <si>
    <t>RBRR11</t>
  </si>
  <si>
    <t>RNGO11</t>
  </si>
  <si>
    <t>FLMA11</t>
  </si>
  <si>
    <t>SCPF11</t>
  </si>
  <si>
    <t>SDIL11</t>
  </si>
  <si>
    <t>SPTW11</t>
  </si>
  <si>
    <t>ALMI11</t>
  </si>
  <si>
    <t>VISC11</t>
  </si>
  <si>
    <t>XPLG11</t>
  </si>
  <si>
    <t>XPCM11</t>
  </si>
  <si>
    <t>XPML11</t>
  </si>
  <si>
    <t>Credit Suisse Hedging Griffo Cor Val S.A</t>
  </si>
  <si>
    <t>Rio Bravo Investimentos Dtvm</t>
  </si>
  <si>
    <t>BTG Pactual Servicos Financeiros SA Dtvm</t>
  </si>
  <si>
    <t>Oliveira Trust Dtvm</t>
  </si>
  <si>
    <t>Banco Fator</t>
  </si>
  <si>
    <t>Votorantim Asset</t>
  </si>
  <si>
    <t>BB Dtvm S.A</t>
  </si>
  <si>
    <t>Bradesco</t>
  </si>
  <si>
    <t>BR Capital Dist de Tit e Val Mob SA</t>
  </si>
  <si>
    <t>Brl Dtvm</t>
  </si>
  <si>
    <t>Caixa</t>
  </si>
  <si>
    <t>Intrag</t>
  </si>
  <si>
    <t>Ourinvest</t>
  </si>
  <si>
    <t>Coinvalores Cctvm Ltda</t>
  </si>
  <si>
    <t>Cm Capital Markets Dtvm</t>
  </si>
  <si>
    <t>Hedge Investments Dtvm Ltda</t>
  </si>
  <si>
    <t>Banco J Safra SA</t>
  </si>
  <si>
    <t>Finaxis Corretora de Tit e Val Mob</t>
  </si>
  <si>
    <t>Alianza Gestao de Recursos</t>
  </si>
  <si>
    <t>BTG Pactual Gestora de Recursos Ltda</t>
  </si>
  <si>
    <t>Banestes Dtvm</t>
  </si>
  <si>
    <t>Rio Bravo Investimentos Ltda</t>
  </si>
  <si>
    <t>Bram Bradesco Asset Management SA Dtvm</t>
  </si>
  <si>
    <t>Cyrela Commercial Properties S.A. Empree</t>
  </si>
  <si>
    <t>-</t>
  </si>
  <si>
    <t>Credit Suisse Hedging Griffo Wm S.A.</t>
  </si>
  <si>
    <t>Kinea Investimento Ltda</t>
  </si>
  <si>
    <t>Fator Adm</t>
  </si>
  <si>
    <t>V2 Investimentos</t>
  </si>
  <si>
    <t>Mogno Capital Investimentos</t>
  </si>
  <si>
    <t>Tg Core Asset</t>
  </si>
  <si>
    <t>Hedge Invest Real Estate Gestao de Rec</t>
  </si>
  <si>
    <t>Vinci Real State Gestora de Rec Ltda</t>
  </si>
  <si>
    <t>Vbi Real Estate Gestao de Carteiras Ltda</t>
  </si>
  <si>
    <t>Rb Capital Asset Management</t>
  </si>
  <si>
    <t>Iridium Gestao de Recursos Ltda</t>
  </si>
  <si>
    <t>Polo Capital Gest de Recursos</t>
  </si>
  <si>
    <t>Merito Investimentos Ltda</t>
  </si>
  <si>
    <t>Nch Brasil Gestora de Recursos Ltda</t>
  </si>
  <si>
    <t>Jpp Capital Gestao de Recursos</t>
  </si>
  <si>
    <t>Trx Gestora de Recursos</t>
  </si>
  <si>
    <t>Valora Gestao de Investimentos Ltda</t>
  </si>
  <si>
    <t>CDI Acumulado</t>
  </si>
  <si>
    <t>IFIX</t>
  </si>
  <si>
    <t>IMA-B</t>
  </si>
  <si>
    <t>Benchmarks</t>
  </si>
  <si>
    <t>Total:</t>
  </si>
  <si>
    <t>CXCE11B&lt;XBSP&gt;</t>
  </si>
  <si>
    <t>XTED11&lt;XBSP&gt;</t>
  </si>
  <si>
    <t>473121&lt;BraNa&gt;</t>
  </si>
  <si>
    <t>CXCE11B</t>
  </si>
  <si>
    <t>XTED11</t>
  </si>
  <si>
    <t>FII Cx Cedae</t>
  </si>
  <si>
    <t>FII Trxe Cor</t>
  </si>
  <si>
    <t>473405&lt;BraNa&gt;</t>
  </si>
  <si>
    <t>360554&lt;BraNa&gt;</t>
  </si>
  <si>
    <t>CXRI11&lt;XBSP&gt;</t>
  </si>
  <si>
    <t>ONEF11&lt;XBSP&gt;</t>
  </si>
  <si>
    <t>FII Cx Rbrav</t>
  </si>
  <si>
    <t>CXRI11</t>
  </si>
  <si>
    <t>ONEF11</t>
  </si>
  <si>
    <t>Data da ùltima Informção</t>
  </si>
  <si>
    <t>FIVN11&lt;XBSP&gt;</t>
  </si>
  <si>
    <t>FII Vidanova</t>
  </si>
  <si>
    <t>FIVN11</t>
  </si>
  <si>
    <t>TGAR11&lt;XBSP&gt;</t>
  </si>
  <si>
    <t>TGAR11</t>
  </si>
  <si>
    <t>BNFS11&lt;XBSP&gt;</t>
  </si>
  <si>
    <t>RBVO11&lt;XBSP&gt;</t>
  </si>
  <si>
    <t>BNFS11</t>
  </si>
  <si>
    <t>RBVO11</t>
  </si>
  <si>
    <t>FII Banrisul</t>
  </si>
  <si>
    <t>FII Riobcri2</t>
  </si>
  <si>
    <t>COMPRA</t>
  </si>
  <si>
    <t>MFII11&lt;XBSP&gt;</t>
  </si>
  <si>
    <t>PORD11&lt;XBSP&gt;</t>
  </si>
  <si>
    <t>MFII11</t>
  </si>
  <si>
    <t>PORD11</t>
  </si>
  <si>
    <t>FII Merito I</t>
  </si>
  <si>
    <t>FII Polo Cri</t>
  </si>
  <si>
    <t>HGRU11&lt;XBSP&gt;</t>
  </si>
  <si>
    <t>FII CSHG Urb</t>
  </si>
  <si>
    <t>FII Htopfof3</t>
  </si>
  <si>
    <t>HGRU11</t>
  </si>
  <si>
    <t>FUNDOS</t>
  </si>
  <si>
    <t>FII Hedgebs</t>
  </si>
  <si>
    <t>NVHO11&lt;XBSP&gt;</t>
  </si>
  <si>
    <t>477273&lt;BraNa&gt;</t>
  </si>
  <si>
    <t>NVHO11</t>
  </si>
  <si>
    <t>FII Novohori</t>
  </si>
  <si>
    <t>XPIN11&lt;XBSP&gt;</t>
  </si>
  <si>
    <t>XPIN11</t>
  </si>
  <si>
    <t>FII Xp Indl</t>
  </si>
  <si>
    <t>477923&lt;BraNa&gt;</t>
  </si>
  <si>
    <t>479063&lt;BraNa&gt;</t>
  </si>
  <si>
    <t>MENSAL</t>
  </si>
  <si>
    <t>479799&lt;BraNa&gt;</t>
  </si>
  <si>
    <t>480878&lt;BraNa&gt;</t>
  </si>
  <si>
    <t>MAXR11&lt;XBSP&gt;</t>
  </si>
  <si>
    <t>FVPQ11&lt;XBSP&gt;</t>
  </si>
  <si>
    <t>482803&lt;BraNa&gt;</t>
  </si>
  <si>
    <t>481351&lt;BraNa&gt;</t>
  </si>
  <si>
    <t>481531&lt;BraNa&gt;</t>
  </si>
  <si>
    <t>481548&lt;BraNa&gt;</t>
  </si>
  <si>
    <t>Vortx Dtvm Ltda</t>
  </si>
  <si>
    <t>MAXR11</t>
  </si>
  <si>
    <t>FVPQ11</t>
  </si>
  <si>
    <t>FII Max Ret</t>
  </si>
  <si>
    <t>484075&lt;BraNa&gt;</t>
  </si>
  <si>
    <t>VGIR11&lt;XBSP&gt;</t>
  </si>
  <si>
    <t>VGIR11</t>
  </si>
  <si>
    <t>FII Valrelll</t>
  </si>
  <si>
    <t>WPLZ11&lt;XBSP&gt;</t>
  </si>
  <si>
    <t>FII W Plaza</t>
  </si>
  <si>
    <t>WPLZ11</t>
  </si>
  <si>
    <t>484611&lt;BraNa&gt;</t>
  </si>
  <si>
    <t>484891&lt;BraNa&gt;</t>
  </si>
  <si>
    <t>485608&lt;BraNa&gt;</t>
  </si>
  <si>
    <t>485731&lt;BraNa&gt;</t>
  </si>
  <si>
    <t>Xp Asset Management</t>
  </si>
  <si>
    <t>487686&lt;BraNa&gt;</t>
  </si>
  <si>
    <t>VSHO11&lt;XBSP&gt;</t>
  </si>
  <si>
    <t>VSHO11</t>
  </si>
  <si>
    <t>FII Vot Shop</t>
  </si>
  <si>
    <t>KFOF11&lt;XBSP&gt;</t>
  </si>
  <si>
    <t>FII Kineafof</t>
  </si>
  <si>
    <t>KFOF11</t>
  </si>
  <si>
    <t>488984&lt;BraNa&gt;</t>
  </si>
  <si>
    <t>489001&lt;BraNa&gt;</t>
  </si>
  <si>
    <t>489190&lt;BraNa&gt;</t>
  </si>
  <si>
    <t>489409&lt;BraNa&gt;</t>
  </si>
  <si>
    <t>489611&lt;BraNa&gt;</t>
  </si>
  <si>
    <t>BTCR11&lt;XBSP&gt;</t>
  </si>
  <si>
    <t>VILG11&lt;XBSP&gt;</t>
  </si>
  <si>
    <t>FII BTG Cri</t>
  </si>
  <si>
    <t>FII Vincilog</t>
  </si>
  <si>
    <t>BTCR11</t>
  </si>
  <si>
    <t>VILG11</t>
  </si>
  <si>
    <t>JRDM11&lt;XBSP&gt;</t>
  </si>
  <si>
    <t>FII Shopjsul</t>
  </si>
  <si>
    <t>JRDM11</t>
  </si>
  <si>
    <t>PATC11&lt;XBSP&gt;</t>
  </si>
  <si>
    <t>FII Patria</t>
  </si>
  <si>
    <t>PATC11</t>
  </si>
  <si>
    <t>RBED11&lt;XBSP&gt;</t>
  </si>
  <si>
    <t>RBVA11&lt;XBSP&gt;</t>
  </si>
  <si>
    <t>FII Riob Ed</t>
  </si>
  <si>
    <t>FII Riob Va</t>
  </si>
  <si>
    <t>RBED11</t>
  </si>
  <si>
    <t>RBVA11</t>
  </si>
  <si>
    <t>491896&lt;BraNa&gt;</t>
  </si>
  <si>
    <t>493716&lt;BraNa&gt;</t>
  </si>
  <si>
    <t>494267&lt;BraNa&gt;</t>
  </si>
  <si>
    <t>HGPO11&lt;XBSP&gt;</t>
  </si>
  <si>
    <t>GSFI11&lt;XBSP&gt;</t>
  </si>
  <si>
    <t>RECT11&lt;XBSP&gt;</t>
  </si>
  <si>
    <t>VTLT11&lt;XBSP&gt;</t>
  </si>
  <si>
    <t>HGPO11</t>
  </si>
  <si>
    <t>GSFI11</t>
  </si>
  <si>
    <t>RECT11</t>
  </si>
  <si>
    <t>VTLT11</t>
  </si>
  <si>
    <t>FII Cshgprim</t>
  </si>
  <si>
    <t>FII General</t>
  </si>
  <si>
    <t>FII Vot Log</t>
  </si>
  <si>
    <t>LVBI11&lt;XBSP&gt;</t>
  </si>
  <si>
    <t>LVBI11</t>
  </si>
  <si>
    <t>FII Vbi Log</t>
  </si>
  <si>
    <t>497037&lt;BraNa&gt;</t>
  </si>
  <si>
    <t>Wnt Gestora de Recursos Ltda</t>
  </si>
  <si>
    <t>497967&lt;BraNa&gt;</t>
  </si>
  <si>
    <t>498424&lt;BraNa&gt;</t>
  </si>
  <si>
    <t>GTWR11&lt;XBSP&gt;</t>
  </si>
  <si>
    <t>GTWR11</t>
  </si>
  <si>
    <t>FII G Towers</t>
  </si>
  <si>
    <t>FII Ourilog</t>
  </si>
  <si>
    <t>500674&lt;BraNa&gt;</t>
  </si>
  <si>
    <t>Patria Investimentos Ltda</t>
  </si>
  <si>
    <t>Genial Investimentos Corr de Val Mob</t>
  </si>
  <si>
    <t>Inter Dtvm Ltda</t>
  </si>
  <si>
    <t>501484&lt;BraNa&gt;</t>
  </si>
  <si>
    <t>HCTR11&lt;XBSP&gt;</t>
  </si>
  <si>
    <t>FII Hectare</t>
  </si>
  <si>
    <t>HCTR11</t>
  </si>
  <si>
    <t>OUFF11&lt;XBSP&gt;</t>
  </si>
  <si>
    <t>OUFF11</t>
  </si>
  <si>
    <t>FII Ouri Fof</t>
  </si>
  <si>
    <t>Ourinvest Asset Gestora de Recursos Ltda</t>
  </si>
  <si>
    <t>RBFF11&lt;XBSP&gt;</t>
  </si>
  <si>
    <t>FII Riob Ff</t>
  </si>
  <si>
    <t>RBFF11</t>
  </si>
  <si>
    <t>HABT11&lt;XBSP&gt;</t>
  </si>
  <si>
    <t>FII Habit 2</t>
  </si>
  <si>
    <t>HABT11</t>
  </si>
  <si>
    <t>SADI11&lt;XBSP&gt;</t>
  </si>
  <si>
    <t>504378&lt;BraNa&gt;</t>
  </si>
  <si>
    <t>SADI11</t>
  </si>
  <si>
    <t>Santander Brasil Gestao de Recursos Ltda</t>
  </si>
  <si>
    <t>BARI11&lt;XBSP&gt;</t>
  </si>
  <si>
    <t>BARI11</t>
  </si>
  <si>
    <t>FII Barigui</t>
  </si>
  <si>
    <t>HSML11&lt;XBSP&gt;</t>
  </si>
  <si>
    <t>HSML11</t>
  </si>
  <si>
    <t>HGFF11&lt;XBSP&gt;</t>
  </si>
  <si>
    <t>506214&lt;BraNa&gt;</t>
  </si>
  <si>
    <t>HGFF11</t>
  </si>
  <si>
    <t>Zion Gestao de Recursos Ltda</t>
  </si>
  <si>
    <t>Xp Vista Asset Management Ltda</t>
  </si>
  <si>
    <t>RCFA11&lt;XBSP&gt;</t>
  </si>
  <si>
    <t>RCFA11</t>
  </si>
  <si>
    <t>FII GP Rcfa</t>
  </si>
  <si>
    <t>510157&lt;BraNa&gt;</t>
  </si>
  <si>
    <t>RCRB11&lt;XBSP&gt;</t>
  </si>
  <si>
    <t>511072&lt;BraNa&gt;</t>
  </si>
  <si>
    <t>511064&lt;BraNa&gt;</t>
  </si>
  <si>
    <t>RCRB11</t>
  </si>
  <si>
    <t>Habitat Capital Partners Asset Managemen</t>
  </si>
  <si>
    <t>Hectare Capital Gestora de Recu</t>
  </si>
  <si>
    <t>511234&lt;BraNa&gt;</t>
  </si>
  <si>
    <t>IBFF11&lt;XBSP&gt;</t>
  </si>
  <si>
    <t>IBFF11</t>
  </si>
  <si>
    <t>511498&lt;BraNa&gt;</t>
  </si>
  <si>
    <t>512370&lt;BraNa&gt;</t>
  </si>
  <si>
    <t>Faria Lima Capital</t>
  </si>
  <si>
    <t>512486&lt;BraNa&gt;</t>
  </si>
  <si>
    <t>512583&lt;BraNa&gt;</t>
  </si>
  <si>
    <t>CVBI11&lt;XBSP&gt;</t>
  </si>
  <si>
    <t>CVBI11</t>
  </si>
  <si>
    <t>FII Vbi Cri</t>
  </si>
  <si>
    <t>BTLG11&lt;XBSP&gt;</t>
  </si>
  <si>
    <t>513091&lt;BraNa&gt;</t>
  </si>
  <si>
    <t>FII Btlg</t>
  </si>
  <si>
    <t>BTLG11</t>
  </si>
  <si>
    <t>513431&lt;BraNa&gt;</t>
  </si>
  <si>
    <t>513407&lt;BraNa&gt;</t>
  </si>
  <si>
    <t>Brei Brazilian Real Estate Investments</t>
  </si>
  <si>
    <t>513555&lt;BraNa&gt;</t>
  </si>
  <si>
    <t>Quasar Asset Management</t>
  </si>
  <si>
    <t>ARRI11&lt;XBSP&gt;</t>
  </si>
  <si>
    <t>ARRI11</t>
  </si>
  <si>
    <t>PLCR11&lt;XBSP&gt;</t>
  </si>
  <si>
    <t>QAGR11&lt;XBSP&gt;</t>
  </si>
  <si>
    <t>PLCR11</t>
  </si>
  <si>
    <t>QAGR11</t>
  </si>
  <si>
    <t>RBCO11&lt;XBSP&gt;</t>
  </si>
  <si>
    <t>RBCO11</t>
  </si>
  <si>
    <t>PRSN11B&lt;XBSP&gt;</t>
  </si>
  <si>
    <t>516864&lt;BraNa&gt;</t>
  </si>
  <si>
    <t>RBRP11&lt;XBSP&gt;</t>
  </si>
  <si>
    <t>VINO11&lt;XBSP&gt;</t>
  </si>
  <si>
    <t>RBRP11</t>
  </si>
  <si>
    <t>VINO11</t>
  </si>
  <si>
    <t>FII Rbr Prop</t>
  </si>
  <si>
    <t>FII Vinc Cor</t>
  </si>
  <si>
    <t>516899&lt;BraNa&gt;</t>
  </si>
  <si>
    <t>BRCO11&lt;XBSP&gt;</t>
  </si>
  <si>
    <t>FII Bresco</t>
  </si>
  <si>
    <t>BRCO11</t>
  </si>
  <si>
    <t>MCCI11&lt;XBSP&gt;</t>
  </si>
  <si>
    <t>XPPR11&lt;XBSP&gt;</t>
  </si>
  <si>
    <t>517321&lt;BraNa&gt;</t>
  </si>
  <si>
    <t>517331&lt;BraNa&gt;</t>
  </si>
  <si>
    <t>FII Maua</t>
  </si>
  <si>
    <t>FII Xp Prop</t>
  </si>
  <si>
    <t>MCCI11</t>
  </si>
  <si>
    <t>XPPR11</t>
  </si>
  <si>
    <t>517461&lt;BraNa&gt;</t>
  </si>
  <si>
    <t>517445&lt;BraNa&gt;</t>
  </si>
  <si>
    <t>517453&lt;BraNa&gt;</t>
  </si>
  <si>
    <t>XPCI11&lt;XBSP&gt;</t>
  </si>
  <si>
    <t>XPCI11</t>
  </si>
  <si>
    <t>FII Xp Cred</t>
  </si>
  <si>
    <t>LGCP11&lt;XBSP&gt;</t>
  </si>
  <si>
    <t>LGCP11</t>
  </si>
  <si>
    <t>LUGG11&lt;XBSP&gt;</t>
  </si>
  <si>
    <t>521000&lt;BraNa&gt;</t>
  </si>
  <si>
    <t>520993&lt;BraNa&gt;</t>
  </si>
  <si>
    <t>LUGG11</t>
  </si>
  <si>
    <t>FII Rbcri IV</t>
  </si>
  <si>
    <t>CPFF11&lt;XBSP&gt;</t>
  </si>
  <si>
    <t>CPFF11</t>
  </si>
  <si>
    <t>521957&lt;BraNa&gt;</t>
  </si>
  <si>
    <t>521930&lt;BraNa&gt;</t>
  </si>
  <si>
    <t>SARE11&lt;XBSP&gt;</t>
  </si>
  <si>
    <t>SARE11</t>
  </si>
  <si>
    <t>522996&lt;BraNa&gt;</t>
  </si>
  <si>
    <t>522988&lt;BraNa&gt;</t>
  </si>
  <si>
    <t>523011&lt;BraNa&gt;</t>
  </si>
  <si>
    <t>522971&lt;BraNa&gt;</t>
  </si>
  <si>
    <t>Planner Trustee</t>
  </si>
  <si>
    <t>HRDF11&lt;XBSP&gt;</t>
  </si>
  <si>
    <t>FII Hrealty</t>
  </si>
  <si>
    <t>HRDF11</t>
  </si>
  <si>
    <t>VCJR11&lt;XBSP&gt;</t>
  </si>
  <si>
    <t>VCJR11</t>
  </si>
  <si>
    <t>Atrio Gestora de Ativos Ltda</t>
  </si>
  <si>
    <t>Bluemacaw Gestora de Recursos Ltda</t>
  </si>
  <si>
    <t>525537&lt;BraNa&gt;</t>
  </si>
  <si>
    <t>RVBI11&lt;XBSP&gt;</t>
  </si>
  <si>
    <t>525995&lt;BraNa&gt;</t>
  </si>
  <si>
    <t>RVBI11</t>
  </si>
  <si>
    <t>526177&lt;BraNa&gt;</t>
  </si>
  <si>
    <t>XPSF11&lt;XBSP&gt;</t>
  </si>
  <si>
    <t>FII Xp Selec</t>
  </si>
  <si>
    <t>XPSF11</t>
  </si>
  <si>
    <t>HOSI11&lt;XBSP&gt;</t>
  </si>
  <si>
    <t>HOSI11</t>
  </si>
  <si>
    <t>RFOF11&lt;XBSP&gt;</t>
  </si>
  <si>
    <t>528382&lt;BraNa&gt;</t>
  </si>
  <si>
    <t>528341&lt;BraNa&gt;</t>
  </si>
  <si>
    <t>RFOF11</t>
  </si>
  <si>
    <t/>
  </si>
  <si>
    <t>OULG11&lt;XBSP&gt;</t>
  </si>
  <si>
    <t>OULG11</t>
  </si>
  <si>
    <t>529524&lt;BraNa&gt;</t>
  </si>
  <si>
    <t>Urca Gestao de Recursos Ltda</t>
  </si>
  <si>
    <t>529699&lt;BraNa&gt;</t>
  </si>
  <si>
    <t>530786&lt;BraNa&gt;</t>
  </si>
  <si>
    <t>530778&lt;BraNa&gt;</t>
  </si>
  <si>
    <t>531286&lt;BraNa&gt;</t>
  </si>
  <si>
    <t>VGIP11&lt;XBSP&gt;</t>
  </si>
  <si>
    <t>VGIP11</t>
  </si>
  <si>
    <t>TRXF11&lt;XBSP&gt;</t>
  </si>
  <si>
    <t>FII Trx Real</t>
  </si>
  <si>
    <t>TRXF11</t>
  </si>
  <si>
    <t>532746&lt;BraNa&gt;</t>
  </si>
  <si>
    <t>532754&lt;BraNa&gt;</t>
  </si>
  <si>
    <t>RBRY11&lt;XBSP&gt;</t>
  </si>
  <si>
    <t>RBRY11</t>
  </si>
  <si>
    <t>FII Rbr Pcri</t>
  </si>
  <si>
    <t>TEPP11&lt;XBSP&gt;</t>
  </si>
  <si>
    <t>FII Tel Prop</t>
  </si>
  <si>
    <t>TEPP11</t>
  </si>
  <si>
    <t>NEWL11&lt;XBSP&gt;</t>
  </si>
  <si>
    <t>NEWL11</t>
  </si>
  <si>
    <t>533726&lt;BraNa&gt;</t>
  </si>
  <si>
    <t>TORD11&lt;XBSP&gt;</t>
  </si>
  <si>
    <t>FII Torde Ei</t>
  </si>
  <si>
    <t>TORD11</t>
  </si>
  <si>
    <t>BPML11&lt;XBSP&gt;</t>
  </si>
  <si>
    <t>VVPR11&lt;XBSP&gt;</t>
  </si>
  <si>
    <t>BPML11</t>
  </si>
  <si>
    <t>VVPR11</t>
  </si>
  <si>
    <t>535389&lt;BraNa&gt;</t>
  </si>
  <si>
    <t>535575&lt;BraNa&gt;</t>
  </si>
  <si>
    <t>535907&lt;BraNa&gt;</t>
  </si>
  <si>
    <t>535931&lt;BraNa&gt;</t>
  </si>
  <si>
    <t>535893&lt;BraNa&gt;</t>
  </si>
  <si>
    <t>Valor do Último Dividendo Distribuido</t>
  </si>
  <si>
    <t xml:space="preserve">Dividend Yield </t>
  </si>
  <si>
    <t>More Invest Gestora de Recursos</t>
  </si>
  <si>
    <t>537985&lt;BraNa&gt;</t>
  </si>
  <si>
    <t>HLOG11&lt;XBSP&gt;</t>
  </si>
  <si>
    <t>HBRH11&lt;XBSP&gt;</t>
  </si>
  <si>
    <t>FII Hedgelog</t>
  </si>
  <si>
    <t>FII Mult Ren</t>
  </si>
  <si>
    <t>HLOG11</t>
  </si>
  <si>
    <t>HBRH11</t>
  </si>
  <si>
    <t>CPTS11&lt;XBSP&gt;</t>
  </si>
  <si>
    <t>CPTS11</t>
  </si>
  <si>
    <t>VIFI11&lt;XBSP&gt;</t>
  </si>
  <si>
    <t>FII Vinci If</t>
  </si>
  <si>
    <t>VIFI11</t>
  </si>
  <si>
    <t>539120&lt;BraNa&gt;</t>
  </si>
  <si>
    <t>RBRL11&lt;XBSP&gt;</t>
  </si>
  <si>
    <t>RBRL11</t>
  </si>
  <si>
    <t>542660&lt;BraNa&gt;</t>
  </si>
  <si>
    <t>542555&lt;BraNa&gt;</t>
  </si>
  <si>
    <t>MFAI11&lt;XBSP&gt;</t>
  </si>
  <si>
    <t>MFAI11</t>
  </si>
  <si>
    <t>546518&lt;BraNa&gt;</t>
  </si>
  <si>
    <t>ARCT11&lt;XBSP&gt;</t>
  </si>
  <si>
    <t>ARCT11</t>
  </si>
  <si>
    <t>FII Arctium</t>
  </si>
  <si>
    <t>MORE11&lt;XBSP&gt;</t>
  </si>
  <si>
    <t>PVBI11&lt;XBSP&gt;</t>
  </si>
  <si>
    <t>MORE11</t>
  </si>
  <si>
    <t>PVBI11</t>
  </si>
  <si>
    <t>RECR11&lt;XBSP&gt;</t>
  </si>
  <si>
    <t>RECR11</t>
  </si>
  <si>
    <t>FII Rec Rece</t>
  </si>
  <si>
    <t>546852&lt;BraNa&gt;</t>
  </si>
  <si>
    <t>PATL11&lt;XBSP&gt;</t>
  </si>
  <si>
    <t>549282&lt;BraNa&gt;</t>
  </si>
  <si>
    <t>PATL11</t>
  </si>
  <si>
    <t>550221&lt;BraNa&gt;</t>
  </si>
  <si>
    <t>URPR11&lt;XBSP&gt;</t>
  </si>
  <si>
    <t>URPR11</t>
  </si>
  <si>
    <t>551902&lt;BraNa&gt;</t>
  </si>
  <si>
    <t>552097&lt;BraNa&gt;</t>
  </si>
  <si>
    <t>552100&lt;BraNa&gt;</t>
  </si>
  <si>
    <t>552127&lt;BraNa&gt;</t>
  </si>
  <si>
    <t>Riza Gestora de Recursos Ltda</t>
  </si>
  <si>
    <t>552828&lt;BraNa&gt;</t>
  </si>
  <si>
    <t>552968&lt;BraNa&gt;</t>
  </si>
  <si>
    <t>552976&lt;BraNa&gt;</t>
  </si>
  <si>
    <t>HSAF11&lt;XBSP&gt;</t>
  </si>
  <si>
    <t>HSAF11</t>
  </si>
  <si>
    <t>FII Hsi Cri</t>
  </si>
  <si>
    <t>552844&lt;BraNa&gt;</t>
  </si>
  <si>
    <t>Devant Asset Investimentos Ltda</t>
  </si>
  <si>
    <t>553948&lt;BraNa&gt;</t>
  </si>
  <si>
    <t>554626&lt;BraNa&gt;</t>
  </si>
  <si>
    <t>Reag Dtvm S.A.</t>
  </si>
  <si>
    <t>RZTR11&lt;XBSP&gt;</t>
  </si>
  <si>
    <t>FII Riza Tx</t>
  </si>
  <si>
    <t>RZTR11</t>
  </si>
  <si>
    <t>Galapagos Capital</t>
  </si>
  <si>
    <t>AIEC11&lt;XBSP&gt;</t>
  </si>
  <si>
    <t>AIEC11</t>
  </si>
  <si>
    <t>Santander Caceis Brasil Dtvm SA</t>
  </si>
  <si>
    <t>Tellus Investimentos e Consultoria Ltda</t>
  </si>
  <si>
    <t>558117&lt;BraNa&gt;</t>
  </si>
  <si>
    <t>558109&lt;BraNa&gt;</t>
  </si>
  <si>
    <t>558125&lt;BraNa&gt;</t>
  </si>
  <si>
    <t>Terra Investimentos Dtvm Ltda</t>
  </si>
  <si>
    <t>558338&lt;BraNa&gt;</t>
  </si>
  <si>
    <t>558982&lt;BraNa&gt;</t>
  </si>
  <si>
    <t>558974&lt;BraNa&gt;</t>
  </si>
  <si>
    <t>559245&lt;BraNa&gt;</t>
  </si>
  <si>
    <t>556191&lt;BraNa&gt;</t>
  </si>
  <si>
    <t>Kilima Gestao de Recursos Ltda</t>
  </si>
  <si>
    <t>GCFF11&lt;XBSP&gt;</t>
  </si>
  <si>
    <t>KNSC11&lt;XBSP&gt;</t>
  </si>
  <si>
    <t>GCFF11</t>
  </si>
  <si>
    <t>KNSC11</t>
  </si>
  <si>
    <t>FII Kinea Sc</t>
  </si>
  <si>
    <t>Daycoval</t>
  </si>
  <si>
    <t>561053&lt;BraNa&gt;</t>
  </si>
  <si>
    <t>561959&lt;BraNa&gt;</t>
  </si>
  <si>
    <t>561045&lt;BraNa&gt;</t>
  </si>
  <si>
    <t>560782&lt;BraNa&gt;</t>
  </si>
  <si>
    <t>560790&lt;BraNa&gt;</t>
  </si>
  <si>
    <t>DEVA11&lt;XBSP&gt;</t>
  </si>
  <si>
    <t>RRCI11&lt;XBSP&gt;</t>
  </si>
  <si>
    <t>DEVA11</t>
  </si>
  <si>
    <t>RRCI11</t>
  </si>
  <si>
    <t>OURE11&lt;XBSP&gt;</t>
  </si>
  <si>
    <t>563692&lt;BraNa&gt;</t>
  </si>
  <si>
    <t>563684&lt;BraNa&gt;</t>
  </si>
  <si>
    <t>563706&lt;BraNa&gt;</t>
  </si>
  <si>
    <t>565581&lt;BraNa&gt;</t>
  </si>
  <si>
    <t>563714&lt;BraNa&gt;</t>
  </si>
  <si>
    <t>563722&lt;BraNa&gt;</t>
  </si>
  <si>
    <t>FII Ou Renda</t>
  </si>
  <si>
    <t>OURE11</t>
  </si>
  <si>
    <t>HSLG11&lt;XBSP&gt;</t>
  </si>
  <si>
    <t>HSLG11</t>
  </si>
  <si>
    <t>RZAK11&lt;XBSP&gt;</t>
  </si>
  <si>
    <t>RZAK11</t>
  </si>
  <si>
    <t>BBFO11&lt;XBSP&gt;</t>
  </si>
  <si>
    <t>565202&lt;BraNa&gt;</t>
  </si>
  <si>
    <t>FII BB Fof</t>
  </si>
  <si>
    <t>BBFO11</t>
  </si>
  <si>
    <t>GALG11&lt;XBSP&gt;</t>
  </si>
  <si>
    <t>566934&lt;BraNa&gt;</t>
  </si>
  <si>
    <t>566942&lt;BraNa&gt;</t>
  </si>
  <si>
    <t>566861&lt;BraNa&gt;</t>
  </si>
  <si>
    <t>566871&lt;BraNa&gt;</t>
  </si>
  <si>
    <t>566888&lt;BraNa&gt;</t>
  </si>
  <si>
    <t>566896&lt;BraNa&gt;</t>
  </si>
  <si>
    <t>566901&lt;BraNa&gt;</t>
  </si>
  <si>
    <t>565253&lt;BraNa&gt;</t>
  </si>
  <si>
    <t>565261&lt;BraNa&gt;</t>
  </si>
  <si>
    <t>569331&lt;BraNa&gt;</t>
  </si>
  <si>
    <t>566853&lt;BraNa&gt;</t>
  </si>
  <si>
    <t>566918&lt;BraNa&gt;</t>
  </si>
  <si>
    <t>FII Guardian</t>
  </si>
  <si>
    <t>GALG11</t>
  </si>
  <si>
    <t>570184&lt;BraNa&gt;</t>
  </si>
  <si>
    <t>570176&lt;BraNa&gt;</t>
  </si>
  <si>
    <t>571032&lt;BraNa&gt;</t>
  </si>
  <si>
    <t>571040&lt;BraNa&gt;</t>
  </si>
  <si>
    <t>Inter Asset Gestao de Recursos Ltda.</t>
  </si>
  <si>
    <t>KISU11&lt;XBSP&gt;</t>
  </si>
  <si>
    <t>KISU11</t>
  </si>
  <si>
    <t>FLCR11&lt;XBSP&gt;</t>
  </si>
  <si>
    <t>FLCR11</t>
  </si>
  <si>
    <t>JFLL11&lt;XBSP&gt;</t>
  </si>
  <si>
    <t>JFLL11</t>
  </si>
  <si>
    <t>FII Jfl Liv</t>
  </si>
  <si>
    <t>572659&lt;BraNa&gt;</t>
  </si>
  <si>
    <t>572764&lt;BraNa&gt;</t>
  </si>
  <si>
    <t>572667&lt;BraNa&gt;</t>
  </si>
  <si>
    <t>572632&lt;BraNa&gt;</t>
  </si>
  <si>
    <t>572675&lt;BraNa&gt;</t>
  </si>
  <si>
    <t>BTAL11&lt;XBSP&gt;</t>
  </si>
  <si>
    <t>FII BTG Agro</t>
  </si>
  <si>
    <t>BTAL11</t>
  </si>
  <si>
    <t>BLMR11&lt;XBSP&gt;</t>
  </si>
  <si>
    <t>BLMR11</t>
  </si>
  <si>
    <t>574589&lt;BraNa&gt;</t>
  </si>
  <si>
    <t>574570&lt;BraNa&gt;</t>
  </si>
  <si>
    <t>Navi Real Estate Selection Agrf Ltda</t>
  </si>
  <si>
    <t>JPPA11&lt;XBSP&gt;</t>
  </si>
  <si>
    <t>JPPA11</t>
  </si>
  <si>
    <t>FII Jppmogno</t>
  </si>
  <si>
    <t>SEQR11&lt;XBSP&gt;</t>
  </si>
  <si>
    <t>SEQR11</t>
  </si>
  <si>
    <t>FII Sequoia</t>
  </si>
  <si>
    <t>MGCR11&lt;XBSP&gt;</t>
  </si>
  <si>
    <t>MGCR11</t>
  </si>
  <si>
    <t>577065&lt;BraNa&gt;</t>
  </si>
  <si>
    <t>574600&lt;BraNa&gt;</t>
  </si>
  <si>
    <t>574597&lt;BraNa&gt;</t>
  </si>
  <si>
    <t>574627&lt;BraNa&gt;</t>
  </si>
  <si>
    <t>576311&lt;BraNa&gt;</t>
  </si>
  <si>
    <t>576301&lt;BraNa&gt;</t>
  </si>
  <si>
    <t>576621&lt;BraNa&gt;</t>
  </si>
  <si>
    <t>BLMG11&lt;XBSP&gt;</t>
  </si>
  <si>
    <t>VGHF11&lt;XBSP&gt;</t>
  </si>
  <si>
    <t>BLMG11</t>
  </si>
  <si>
    <t>VGHF11</t>
  </si>
  <si>
    <t>RELG11&lt;XBSP&gt;</t>
  </si>
  <si>
    <t>RELG11</t>
  </si>
  <si>
    <t>Hsi Logística FI Imobiliário</t>
  </si>
  <si>
    <t>PLOG11&lt;XBSP&gt;</t>
  </si>
  <si>
    <t>579262&lt;BraNa&gt;</t>
  </si>
  <si>
    <t>PLOG11</t>
  </si>
  <si>
    <t>FII Plural L</t>
  </si>
  <si>
    <t>Plural</t>
  </si>
  <si>
    <t>581348&lt;BraNa&gt;</t>
  </si>
  <si>
    <t>581356&lt;BraNa&gt;</t>
  </si>
  <si>
    <t>581364&lt;BraNa&gt;</t>
  </si>
  <si>
    <t>RBHY11&lt;XBSP&gt;</t>
  </si>
  <si>
    <t>RBHY11</t>
  </si>
  <si>
    <t>581755&lt;BraNa&gt;</t>
  </si>
  <si>
    <t>AFHI11&lt;XBSP&gt;</t>
  </si>
  <si>
    <t>AFHI11</t>
  </si>
  <si>
    <t>582621&lt;BraNa&gt;</t>
  </si>
  <si>
    <t>Banco Genial S.A.</t>
  </si>
  <si>
    <t>CXCO11&lt;XBSP&gt;</t>
  </si>
  <si>
    <t>VSLH11&lt;XBSP&gt;</t>
  </si>
  <si>
    <t>FII Cef Corp</t>
  </si>
  <si>
    <t>CXCO11</t>
  </si>
  <si>
    <t>VSLH11</t>
  </si>
  <si>
    <t>583138&lt;BraNa&gt;</t>
  </si>
  <si>
    <t>Af Invest Administracao de Recursos</t>
  </si>
  <si>
    <t>584908&lt;BraNa&gt;</t>
  </si>
  <si>
    <t>584916&lt;BraNa&gt;</t>
  </si>
  <si>
    <t>GCRI11&lt;XBSP&gt;</t>
  </si>
  <si>
    <t>GCRI11</t>
  </si>
  <si>
    <t>FII Glpg Cri</t>
  </si>
  <si>
    <t>NAVT11&lt;XBSP&gt;</t>
  </si>
  <si>
    <t>NAVT11</t>
  </si>
  <si>
    <t>586471&lt;BraNa&gt;</t>
  </si>
  <si>
    <t>586463&lt;BraNa&gt;</t>
  </si>
  <si>
    <t>587303&lt;BraNa&gt;</t>
  </si>
  <si>
    <t>587664&lt;BraNa&gt;</t>
  </si>
  <si>
    <t>Triar Gestao de Patrimonio</t>
  </si>
  <si>
    <t>587958&lt;BraNa&gt;</t>
  </si>
  <si>
    <t>SNFF11&lt;XBSP&gt;</t>
  </si>
  <si>
    <t>588369&lt;BraNa&gt;</t>
  </si>
  <si>
    <t>FII Sunofofi</t>
  </si>
  <si>
    <t>SNFF11</t>
  </si>
  <si>
    <t>BMLC11&lt;XBSP&gt;</t>
  </si>
  <si>
    <t>589950&lt;BraNa&gt;</t>
  </si>
  <si>
    <t>589977&lt;BraNa&gt;</t>
  </si>
  <si>
    <t>589942&lt;BraNa&gt;</t>
  </si>
  <si>
    <t>FII Ggrcovep</t>
  </si>
  <si>
    <t>Vectis Gestao de Recursos Ltda.</t>
  </si>
  <si>
    <t>Xp Investimentos Cctvm</t>
  </si>
  <si>
    <t>592242&lt;BraNa&gt;</t>
  </si>
  <si>
    <t>592250&lt;BraNa&gt;</t>
  </si>
  <si>
    <t>Suno Gestora de Recursos Ltda.</t>
  </si>
  <si>
    <t>AFOF11&lt;XBSP&gt;</t>
  </si>
  <si>
    <t>AFOF11</t>
  </si>
  <si>
    <t>595071&lt;BraNa&gt;</t>
  </si>
  <si>
    <t>595101&lt;BraNa&gt;</t>
  </si>
  <si>
    <t>595081&lt;BraNa&gt;</t>
  </si>
  <si>
    <t>595330&lt;BraNa&gt;</t>
  </si>
  <si>
    <t>595683&lt;BraNa&gt;</t>
  </si>
  <si>
    <t>595667&lt;BraNa&gt;</t>
  </si>
  <si>
    <t>595691&lt;BraNa&gt;</t>
  </si>
  <si>
    <t>595675&lt;BraNa&gt;</t>
  </si>
  <si>
    <t>Maua Capital Real Estate Ltda</t>
  </si>
  <si>
    <t>597864&lt;BraNa&gt;</t>
  </si>
  <si>
    <t>MCHF11&lt;XBSP&gt;</t>
  </si>
  <si>
    <t>MCHF11</t>
  </si>
  <si>
    <t>600271&lt;BraNa&gt;</t>
  </si>
  <si>
    <t>600288&lt;BraNa&gt;</t>
  </si>
  <si>
    <t>601217&lt;BraNa&gt;</t>
  </si>
  <si>
    <t>601225&lt;BraNa&gt;</t>
  </si>
  <si>
    <t>602264&lt;BraNa&gt;</t>
  </si>
  <si>
    <t>603058&lt;BraNa&gt;</t>
  </si>
  <si>
    <t>603041&lt;BraNa&gt;</t>
  </si>
  <si>
    <t>BTRA11&lt;XBSP&gt;</t>
  </si>
  <si>
    <t>BTRA11</t>
  </si>
  <si>
    <t>603929&lt;BraNa&gt;</t>
  </si>
  <si>
    <t>604402&lt;BraNa&gt;</t>
  </si>
  <si>
    <t>Plural Investimentos Gestao de Rec Ltda</t>
  </si>
  <si>
    <t>604739&lt;BraNa&gt;</t>
  </si>
  <si>
    <t>604720&lt;BraNa&gt;</t>
  </si>
  <si>
    <t>605727&lt;BraNa&gt;</t>
  </si>
  <si>
    <t>605719&lt;BraNa&gt;</t>
  </si>
  <si>
    <t>605700&lt;BraNa&gt;</t>
  </si>
  <si>
    <t>608637&lt;BraNa&gt;</t>
  </si>
  <si>
    <t>608661&lt;BraNa&gt;</t>
  </si>
  <si>
    <t>608645&lt;BraNa&gt;</t>
  </si>
  <si>
    <t>608696&lt;BraNa&gt;</t>
  </si>
  <si>
    <t>608701&lt;BraNa&gt;</t>
  </si>
  <si>
    <t>RBHG11&lt;XBSP&gt;</t>
  </si>
  <si>
    <t>RBHG11</t>
  </si>
  <si>
    <t>609374&lt;BraNa&gt;</t>
  </si>
  <si>
    <t>MGLG11&lt;XBSP&gt;</t>
  </si>
  <si>
    <t>MGLG11</t>
  </si>
  <si>
    <t>611603&lt;BraNa&gt;</t>
  </si>
  <si>
    <t>612383&lt;BraNa&gt;</t>
  </si>
  <si>
    <t>612391&lt;BraNa&gt;</t>
  </si>
  <si>
    <t>Bresco Investimentos e Gestao Ltda</t>
  </si>
  <si>
    <t>Bratus Capital Ltda</t>
  </si>
  <si>
    <t>614300&lt;BraNa&gt;</t>
  </si>
  <si>
    <t>614882&lt;BraNa&gt;</t>
  </si>
  <si>
    <t>614904&lt;BraNa&gt;</t>
  </si>
  <si>
    <t>614890&lt;BraNa&gt;</t>
  </si>
  <si>
    <t>Rbr Asset Management</t>
  </si>
  <si>
    <t>IRIM11&lt;XBSP&gt;</t>
  </si>
  <si>
    <t>QAMI11&lt;XBSP&gt;</t>
  </si>
  <si>
    <t>IRIM11</t>
  </si>
  <si>
    <t>QAMI11</t>
  </si>
  <si>
    <t>615668&lt;BraNa&gt;</t>
  </si>
  <si>
    <t>615838&lt;BraNa&gt;</t>
  </si>
  <si>
    <t>EGYR11&lt;XBSP&gt;</t>
  </si>
  <si>
    <t>FII Energy</t>
  </si>
  <si>
    <t>EGYR11</t>
  </si>
  <si>
    <t>617180&lt;BraNa&gt;</t>
  </si>
  <si>
    <t>617199&lt;BraNa&gt;</t>
  </si>
  <si>
    <t>617210&lt;BraNa&gt;</t>
  </si>
  <si>
    <t>617393&lt;BraNa&gt;</t>
  </si>
  <si>
    <t>617431&lt;BraNa&gt;</t>
  </si>
  <si>
    <t>617407&lt;BraNa&gt;</t>
  </si>
  <si>
    <t>617415&lt;BraNa&gt;</t>
  </si>
  <si>
    <t>617423&lt;BraNa&gt;</t>
  </si>
  <si>
    <t>SNCI11&lt;XBSP&gt;</t>
  </si>
  <si>
    <t>SNCI11</t>
  </si>
  <si>
    <t>619116&lt;BraNa&gt;</t>
  </si>
  <si>
    <t>619108&lt;BraNa&gt;</t>
  </si>
  <si>
    <t>619094&lt;BraNa&gt;</t>
  </si>
  <si>
    <t>619078&lt;BraNa&gt;</t>
  </si>
  <si>
    <t>619086&lt;BraNa&gt;</t>
  </si>
  <si>
    <t>618926&lt;BraNa&gt;</t>
  </si>
  <si>
    <t>CACR11&lt;XBSP&gt;</t>
  </si>
  <si>
    <t>CACR11</t>
  </si>
  <si>
    <t>619469&lt;BraNa&gt;</t>
  </si>
  <si>
    <t>DAMT11B&lt;XBSP&gt;</t>
  </si>
  <si>
    <t>DAMT11B</t>
  </si>
  <si>
    <t>IBCR11&lt;XBSP&gt;</t>
  </si>
  <si>
    <t>IBCR11</t>
  </si>
  <si>
    <t>Autonomy Investimentos Ai Real Estate</t>
  </si>
  <si>
    <t>620831&lt;BraNa&gt;</t>
  </si>
  <si>
    <t>621714&lt;BraNa&gt;</t>
  </si>
  <si>
    <t>621730&lt;BraNa&gt;</t>
  </si>
  <si>
    <t>Safra Asset Management Ltda</t>
  </si>
  <si>
    <t>Maf Dtvm</t>
  </si>
  <si>
    <t>RECX11&lt;XBSP&gt;</t>
  </si>
  <si>
    <t>624462&lt;BraNa&gt;</t>
  </si>
  <si>
    <t>624454&lt;BraNa&gt;</t>
  </si>
  <si>
    <t>KINP11&lt;XBSP&gt;</t>
  </si>
  <si>
    <t>JSAF11&lt;XBSP&gt;</t>
  </si>
  <si>
    <t>KINP11</t>
  </si>
  <si>
    <t>JSAF11</t>
  </si>
  <si>
    <t>FII Ev Kinea</t>
  </si>
  <si>
    <t>MORC11&lt;XBSP&gt;</t>
  </si>
  <si>
    <t>MORC11</t>
  </si>
  <si>
    <t>FII More Cri</t>
  </si>
  <si>
    <t>625681&lt;BraNa&gt;</t>
  </si>
  <si>
    <t>625663&lt;BraNa&gt;</t>
  </si>
  <si>
    <t>625701&lt;BraNa&gt;</t>
  </si>
  <si>
    <t>625698&lt;BraNa&gt;</t>
  </si>
  <si>
    <t>HGIC11&lt;XBSP&gt;</t>
  </si>
  <si>
    <t>ITIP11&lt;XBSP&gt;</t>
  </si>
  <si>
    <t>ITIT11&lt;XBSP&gt;</t>
  </si>
  <si>
    <t>626732&lt;BraNa&gt;</t>
  </si>
  <si>
    <t>ITIP11</t>
  </si>
  <si>
    <t>ITIT11</t>
  </si>
  <si>
    <t>627232&lt;BraNa&gt;</t>
  </si>
  <si>
    <t>627275&lt;BraNa&gt;</t>
  </si>
  <si>
    <t>627313&lt;BraNa&gt;</t>
  </si>
  <si>
    <t>627283&lt;BraNa&gt;</t>
  </si>
  <si>
    <t>627259&lt;BraNa&gt;</t>
  </si>
  <si>
    <t>627291&lt;BraNa&gt;</t>
  </si>
  <si>
    <t>627305&lt;BraNa&gt;</t>
  </si>
  <si>
    <t>627240&lt;BraNa&gt;</t>
  </si>
  <si>
    <t>BTG Pactual Gestora de Investimento Ltda</t>
  </si>
  <si>
    <t>630748&lt;BraNa&gt;</t>
  </si>
  <si>
    <t>630772&lt;BraNa&gt;</t>
  </si>
  <si>
    <t>630756&lt;BraNa&gt;</t>
  </si>
  <si>
    <t>630799&lt;BraNa&gt;</t>
  </si>
  <si>
    <t>630802&lt;BraNa&gt;</t>
  </si>
  <si>
    <t>630829&lt;BraNa&gt;</t>
  </si>
  <si>
    <t>630780&lt;BraNa&gt;</t>
  </si>
  <si>
    <t>630731&lt;BraNa&gt;</t>
  </si>
  <si>
    <t>FPAB11&lt;XBSP&gt;</t>
  </si>
  <si>
    <t>RDPD11&lt;XBSP&gt;</t>
  </si>
  <si>
    <t>CRFF11&lt;XBSP&gt;</t>
  </si>
  <si>
    <t>CYCR11&lt;XBSP&gt;</t>
  </si>
  <si>
    <t>DVFF11&lt;XBSP&gt;</t>
  </si>
  <si>
    <t>HUSC11&lt;XBSP&gt;</t>
  </si>
  <si>
    <t>HREC11&lt;XBSP&gt;</t>
  </si>
  <si>
    <t>MGHT11&lt;XBSP&gt;</t>
  </si>
  <si>
    <t>NEWU11&lt;XBSP&gt;</t>
  </si>
  <si>
    <t>RMAI11&lt;XBSP&gt;</t>
  </si>
  <si>
    <t>EVBI11&lt;XBSP&gt;</t>
  </si>
  <si>
    <t>RDPD11</t>
  </si>
  <si>
    <t>CRFF11</t>
  </si>
  <si>
    <t>CYCR11</t>
  </si>
  <si>
    <t>DVFF11</t>
  </si>
  <si>
    <t>HUSC11</t>
  </si>
  <si>
    <t>MGHT11</t>
  </si>
  <si>
    <t>NEWU11</t>
  </si>
  <si>
    <t>FII BB Papii</t>
  </si>
  <si>
    <t>FII Deva Fof</t>
  </si>
  <si>
    <t>FII H Unimed</t>
  </si>
  <si>
    <t>FII Newru</t>
  </si>
  <si>
    <t>PEMA11&lt;XBSP&gt;</t>
  </si>
  <si>
    <t>630871&lt;BraNa&gt;</t>
  </si>
  <si>
    <t>630888&lt;BraNa&gt;</t>
  </si>
  <si>
    <t>631388&lt;BraNa&gt;</t>
  </si>
  <si>
    <t>RBDS11&lt;XBSP&gt;</t>
  </si>
  <si>
    <t>CORM11&lt;XBSP&gt;</t>
  </si>
  <si>
    <t>PLRI11&lt;XBSP&gt;</t>
  </si>
  <si>
    <t>632589&lt;BraNa&gt;</t>
  </si>
  <si>
    <t>632562&lt;BraNa&gt;</t>
  </si>
  <si>
    <t>632570&lt;BraNa&gt;</t>
  </si>
  <si>
    <t>632597&lt;BraNa&gt;</t>
  </si>
  <si>
    <t>CXAG11&lt;XBSP&gt;</t>
  </si>
  <si>
    <t>CXAG11</t>
  </si>
  <si>
    <t>633186&lt;BraNa&gt;</t>
  </si>
  <si>
    <t>633194&lt;BraNa&gt;</t>
  </si>
  <si>
    <t>633828&lt;BraNa&gt;</t>
  </si>
  <si>
    <t>Caixa Asset</t>
  </si>
  <si>
    <t>634840&lt;BraNa&gt;</t>
  </si>
  <si>
    <t>BICR11&lt;XBSP&gt;</t>
  </si>
  <si>
    <t>634956&lt;BraNa&gt;</t>
  </si>
  <si>
    <t>Merito Dtvm Ltda</t>
  </si>
  <si>
    <t>636185&lt;BraNa&gt;</t>
  </si>
  <si>
    <t>636193&lt;BraNa&gt;</t>
  </si>
  <si>
    <t>BLCP11&lt;XBSP&gt;</t>
  </si>
  <si>
    <t>BLMC11&lt;XBSP&gt;</t>
  </si>
  <si>
    <t>BREV11&lt;XBSP&gt;</t>
  </si>
  <si>
    <t>CJCT11&lt;XBSP&gt;</t>
  </si>
  <si>
    <t>EQIR11&lt;XBSP&gt;</t>
  </si>
  <si>
    <t>TRNT11&lt;XBSP&gt;</t>
  </si>
  <si>
    <t>WTSP11B&lt;XBSP&gt;</t>
  </si>
  <si>
    <t>FATN11&lt;XBSP&gt;</t>
  </si>
  <si>
    <t>IDFI11&lt;XBSP&gt;</t>
  </si>
  <si>
    <t>EDFO11B&lt;XBSP&gt;</t>
  </si>
  <si>
    <t>MCHY11&lt;XBSP&gt;</t>
  </si>
  <si>
    <t>FMOF11&lt;XBSP&gt;</t>
  </si>
  <si>
    <t>DRIT11B&lt;XBSP&gt;</t>
  </si>
  <si>
    <t>FLRP11&lt;XBSP&gt;</t>
  </si>
  <si>
    <t>PABY11&lt;XBSP&gt;</t>
  </si>
  <si>
    <t>GTLG11&lt;XBSP&gt;</t>
  </si>
  <si>
    <t>HCHG11&lt;XBSP&gt;</t>
  </si>
  <si>
    <t>HAAA11&lt;XBSP&gt;</t>
  </si>
  <si>
    <t>ATSA11&lt;XBSP&gt;</t>
  </si>
  <si>
    <t>HPDP11&lt;XBSP&gt;</t>
  </si>
  <si>
    <t>HSRE11&lt;XBSP&gt;</t>
  </si>
  <si>
    <t>LASC11&lt;XBSP&gt;</t>
  </si>
  <si>
    <t>LFTT11&lt;XBSP&gt;</t>
  </si>
  <si>
    <t>PQAG11&lt;XBSP&gt;</t>
  </si>
  <si>
    <t>PRSV11&lt;XBSP&gt;</t>
  </si>
  <si>
    <t>QIRI11&lt;XBSP&gt;</t>
  </si>
  <si>
    <t>RBIR11&lt;XBSP&gt;</t>
  </si>
  <si>
    <t>RBLG11&lt;XBSP&gt;</t>
  </si>
  <si>
    <t>RBRS11&lt;XBSP&gt;</t>
  </si>
  <si>
    <t>TSER11&lt;XBSP&gt;</t>
  </si>
  <si>
    <t>TRXB11&lt;XBSP&gt;</t>
  </si>
  <si>
    <t>VOTS11&lt;XBSP&gt;</t>
  </si>
  <si>
    <t>FILTRO - Ecosecurities (FII Guide)</t>
  </si>
  <si>
    <t>ND</t>
  </si>
  <si>
    <t>Af Invest Cri Fundo de Investimento Imobiliário - Recebíveis</t>
  </si>
  <si>
    <t>Alianza Fof Fundo de Investimento Imobiliário</t>
  </si>
  <si>
    <t>Alianza Trust Renda Imobiliaria - Fundo de Investimento Imob</t>
  </si>
  <si>
    <t>Fundo de Investimento Imobiliário - FII Anhanguera Educacion</t>
  </si>
  <si>
    <t>Fundo de Investimento Imobiliário - FII Átrio Reit Recebívei</t>
  </si>
  <si>
    <t>Autonomy Edifícios Corporativos Fundo de Investimento Imobil</t>
  </si>
  <si>
    <t>Banestes Recebíveis Imobiliários Fundo de Investimento Imobi</t>
  </si>
  <si>
    <t>Banrisul Novas Fronteiras Fundo de Investimento Imobiliario</t>
  </si>
  <si>
    <t>BB Progressivo II Fundo de Investimento Imobiliário - FII</t>
  </si>
  <si>
    <t>Bluemacaw Logística Fundo de Investimento Imobiliário</t>
  </si>
  <si>
    <t>Bluemacaw Renda+ Fof Fundo de Investimento Imobiliario</t>
  </si>
  <si>
    <t>Bradesco Carteira Imobiliária Ativa - Fundo de FII</t>
  </si>
  <si>
    <t>Brazilian Graveyard And Death Care Services FII</t>
  </si>
  <si>
    <t>Bresco Logística Fundo de Investimento Imobiliário</t>
  </si>
  <si>
    <t>Fundo de Investimento Imobiliário FII BTG Pactual Corporat</t>
  </si>
  <si>
    <t>FII - FII BTG Pactual Fundo de Cri</t>
  </si>
  <si>
    <t>BTG Pactual Logística Fundo de Investimento Imobiliário</t>
  </si>
  <si>
    <t>Caixa Rio Bravo Fundo de Fundos de Investimento Imobiliario</t>
  </si>
  <si>
    <t>Caixa Rio Bravo Fundo de Fundos de Investimento Imobiliário</t>
  </si>
  <si>
    <t>Capitânia Reit Fof - Fundo de Investimento Imobiliário</t>
  </si>
  <si>
    <t>Capitânia Securities II Fundo de Investimento Imobiliário</t>
  </si>
  <si>
    <t>Cartesia Recebíveis Imobiliários - Fundo de Investimento Imo</t>
  </si>
  <si>
    <t>Castello Branco Office Park - Fundo de Investimento Imobiliá</t>
  </si>
  <si>
    <t>Fundo de Investimento Imobiliário - FII Cenesp</t>
  </si>
  <si>
    <t>Fundo de Investimento Imobiliário FII Ceo Cyrela Commercia</t>
  </si>
  <si>
    <t>Chsg Logística - Fundo de Investimento Imobiliário - FII</t>
  </si>
  <si>
    <t>Fundo de Investimento Imobiliário Continental Square Faria L</t>
  </si>
  <si>
    <t>CSHG Imobiliário Fof - Fundo de Investimento Imobiliário - F</t>
  </si>
  <si>
    <t>CSHG Prime Offices - Fundo de Investimento Imobiliário - FII</t>
  </si>
  <si>
    <t>CSHG Real Estate - Fundo de Investimento Imobiliário - FII</t>
  </si>
  <si>
    <t>CSHG Recebiveis Imobiliarios - Fundo de Investimento Imobili</t>
  </si>
  <si>
    <t>CSHG Renda Urbana - Fundo de Investimento Imobiliário - FII</t>
  </si>
  <si>
    <t>Cyrela Crédito - Fundo de Investimento Imobiliário</t>
  </si>
  <si>
    <t>Devant Recebíveis Imobiliários Fundo de Investimento Imobili</t>
  </si>
  <si>
    <t>Fundo de Investimento Imobiliario - FII Edifício Almirante B</t>
  </si>
  <si>
    <t>Fundo de Investimento Imobiliario Bm Edificio Galeria FII</t>
  </si>
  <si>
    <t>Energy Resort Fundo de Investimento Imobiliário</t>
  </si>
  <si>
    <t>Even Permuta Kinea FII - Fundo de Investimento Imobiliário</t>
  </si>
  <si>
    <t>Faria Lima Capital Recebiveis Imobiliarios I Fundo de Inves</t>
  </si>
  <si>
    <t>Fator Verita Fundo de Investimento Imobiliário</t>
  </si>
  <si>
    <t>Fundo de Investimento Imobiliário Riza Terrax</t>
  </si>
  <si>
    <t>Fundo de Investimento Imobiliario - BTG Pactual Credito Imob</t>
  </si>
  <si>
    <t>Fundo de Investimento Imobiliário - FII Campus Faria Lima</t>
  </si>
  <si>
    <t>Fundo de Investimento Imobiliário Barigui Rendimentos Imobil</t>
  </si>
  <si>
    <t>FI Imobiliário - FII Brasil Plural Absoluto Fundo de Fundos</t>
  </si>
  <si>
    <t>Fundo de Investimento Imobiliário Rb Capital I Fundo de Fund</t>
  </si>
  <si>
    <t>Fundo de Investimento Imobiliario Rio Bravo Renda Corporativ</t>
  </si>
  <si>
    <t>Fundo de Investimento Imobiliario Mogno Fundo de Fundos</t>
  </si>
  <si>
    <t>Fundo de Investimento Imobiliário - FII Rbr Rendimento High</t>
  </si>
  <si>
    <t>Fundo de Investimento Imobiliário Rbr Crédito Imobiliário Es</t>
  </si>
  <si>
    <t>Fundo de Investimento Imobiliário - FII Rec Recebíveis Imobi</t>
  </si>
  <si>
    <t>Fundo de Investimento Imobiliário Multi Renda Urbana</t>
  </si>
  <si>
    <t>Fundo de Investimento Imobiliário - Vbi Cri</t>
  </si>
  <si>
    <t>Fundo de Investimento Imobiliário - FII Rec Renda Imobiliári</t>
  </si>
  <si>
    <t>Fundo de Investimento Imobiliário BTG Pactual Shoppings</t>
  </si>
  <si>
    <t>Fundo de Investimento Imobiliario Rec Logistica</t>
  </si>
  <si>
    <t>Fundo de Investimento Imobiliário Mogno Certificados de Rece</t>
  </si>
  <si>
    <t>Fundo de Investimento Imobiliário Guardian Logística</t>
  </si>
  <si>
    <t>Fundo de Investimento Imobiliário Caixa Imóveis Corporativos</t>
  </si>
  <si>
    <t>Fundo de Investimento Imobiliário Caixa Agências</t>
  </si>
  <si>
    <t>Fundo de Investimento Imobiliário - Devant Fundo de Fundos I</t>
  </si>
  <si>
    <t>Fundo de Investimento Imobiliário Agências Caixa - FII</t>
  </si>
  <si>
    <t>BB Fundo de Fundos - Fundo de Investimento Imobiliario</t>
  </si>
  <si>
    <t>BB Fundo de Investimento Imobiliario Progressivo</t>
  </si>
  <si>
    <t>BB Renda Corporativa Fundo de Investimento Imobiliário - FII</t>
  </si>
  <si>
    <t>BB Renda de Papéis Imobiliários II Fundo de Investimento Imo</t>
  </si>
  <si>
    <t>Fundo de Investimento Imobiliário BTG Pactual Agro Logística</t>
  </si>
  <si>
    <t>Fundo de Investimento Imobiliário - FII BTG Pactual Fundo de</t>
  </si>
  <si>
    <t>Fundo de Investimento Imobiliário BTG Pactual Terras Agrícol</t>
  </si>
  <si>
    <t>Fundo de Investimento Imobiliario Caixa Cedae</t>
  </si>
  <si>
    <t>Fundo de Investimento Imobiliário Centro Têxtil Internaciona</t>
  </si>
  <si>
    <t>Rio Bravo Credito Imobiliário II Fundo de Investimento Imobi</t>
  </si>
  <si>
    <t>Fundo de Investimento Imobiliário de Cri Integral Brei</t>
  </si>
  <si>
    <t>Diamante Fundo de Investimento Imobiliário</t>
  </si>
  <si>
    <t>Fundo de Investimento Imobiliário Europar</t>
  </si>
  <si>
    <t>Fundo de Investimento Imobiliário Fof Integral Brei</t>
  </si>
  <si>
    <t>Fundo de Investimento Imobiliário Grand Plaza Shopping</t>
  </si>
  <si>
    <t>Fundo de Investimento Imobiliário Green Towers</t>
  </si>
  <si>
    <t>Fundo de Investimento Imobiliário Hospital Unimed Sul Capixa</t>
  </si>
  <si>
    <t>Fundo de Investimento Imobiliário Housi</t>
  </si>
  <si>
    <t>Fundo de Investimento Imobiliário Industrial do Brasil</t>
  </si>
  <si>
    <t>Fundo de Investimento Imobiliário Votorantim Logística</t>
  </si>
  <si>
    <t>Fundo de Investimento Imobiliário Mercantil do Brasil</t>
  </si>
  <si>
    <t>Fundo de Investimento Imobiliário - Mogno Hotéis</t>
  </si>
  <si>
    <t>Fundo de Investimento Imobiliário Novo Horizonte</t>
  </si>
  <si>
    <t>Fundo de Investimento Imobiliario Ourinvest Logistica</t>
  </si>
  <si>
    <t>Rb Capital Renda II Fundo de Investimento Imobiliário - FII</t>
  </si>
  <si>
    <t>Fundo de Investimento Imobiliario Rbr Properties - FII</t>
  </si>
  <si>
    <t>Fundo de Investimento Imobiliario Rio Negro FII</t>
  </si>
  <si>
    <t>Fundo de Investimento Imobiliário Shopping Pátio Higienópoli</t>
  </si>
  <si>
    <t>Fundo de Investimento Imobiliário Tg Ativo Real</t>
  </si>
  <si>
    <t>Fundo de Investimento Imobiliário The One</t>
  </si>
  <si>
    <t>Fundo de Investimento Imobiliário - V2 Properties</t>
  </si>
  <si>
    <t>Fundo de Investimento Imobiliário - Vbi Prime Properties</t>
  </si>
  <si>
    <t>Fundo de Investimento Imobiliario Via Parque Shopping - FII</t>
  </si>
  <si>
    <t>Fundo de Investimento Imobiliario Vila Olimpia Corporate</t>
  </si>
  <si>
    <t>Vinci Logistica Fundo de Investimento Imobiliario - FII</t>
  </si>
  <si>
    <t>Fundo de Investimento Imobiliário Votorantim Shopping</t>
  </si>
  <si>
    <t>Xp Log Fundo de Investimento Imobiliário - FII</t>
  </si>
  <si>
    <t>Xp Properties Fundo de Investimento Imobiliário - FII</t>
  </si>
  <si>
    <t>Galapagos Fundo de Fundos - FII Fundo de Investimento Imobil</t>
  </si>
  <si>
    <t>Galapagos Recebíveis Imobiliários - Fundo de Investimento Im</t>
  </si>
  <si>
    <t>General Shopping Ativo e Renda Fundo de Investimento Imobili</t>
  </si>
  <si>
    <t>General Shopping e Outlets do Brasil FII</t>
  </si>
  <si>
    <t>Ggr Covepi Renda Fundo de Investimento Imobiliário</t>
  </si>
  <si>
    <t>Grupo Rcfa Fundo de Investimento Imobiliario</t>
  </si>
  <si>
    <t>Habitat II - Fundo de Investimento Imobiliário</t>
  </si>
  <si>
    <t>Hectare Ce - Fundo de Investimento Imobiliário</t>
  </si>
  <si>
    <t>Hedge Brasil Shopping Fundo de Investimento Imobiliário</t>
  </si>
  <si>
    <t>Hedge Logistica Fundo de Investimento Imobiliário</t>
  </si>
  <si>
    <t>Hedge Realty Development Fundo de Investimento Imobiliário</t>
  </si>
  <si>
    <t>Hedge Top Fofii 3 Fundo de Investimento Imobiliário</t>
  </si>
  <si>
    <t>Fundo de Investimento Imobiliario FII Hospital Nossa Senhor</t>
  </si>
  <si>
    <t>Fundo de Investimento Imobiliario FII Hospital da Crianca</t>
  </si>
  <si>
    <t>Fundo de Investimento Imobiliario FII Hotel Maxinvest</t>
  </si>
  <si>
    <t>Hsi Ativos Financeiros - Fundo de Investimento Imobiliario</t>
  </si>
  <si>
    <t>Hsi Malls Fundo de Investimento Imobiliário</t>
  </si>
  <si>
    <t>Iridium Fundo de Investimento Imobiliário</t>
  </si>
  <si>
    <t>Fundo de Investimento Imobiliario Iridium Recebiveis Imobili</t>
  </si>
  <si>
    <t>Inter Teva Índice de Papel Fundo de Investimento Imobiliário</t>
  </si>
  <si>
    <t>Inter Teva Índice de Tijolo Fundo de Investimento Imobiliári</t>
  </si>
  <si>
    <t>Jfl Living Fundo de Investimento Imobiliário</t>
  </si>
  <si>
    <t>Js Ativos Financeiros Fundo de Investimento Imobiliário</t>
  </si>
  <si>
    <t>Js Real Estate Multigestão - FII</t>
  </si>
  <si>
    <t>Kilima Fundo de Investimento em Cotas de FII Suno 30</t>
  </si>
  <si>
    <t>Kinea Fundo de Fundos de Investimento Imobiliário - FII</t>
  </si>
  <si>
    <t>Kinea High Yield Cri Fundo de Investimento Imobiliário - FII</t>
  </si>
  <si>
    <t>Kinea II Real Estate Equity FII</t>
  </si>
  <si>
    <t>Kinea Indices de Preços Fundo de Investimento Imobiliário -</t>
  </si>
  <si>
    <t>Kinea Renda Imobiliária Fundo de Investimento Imobiliário -</t>
  </si>
  <si>
    <t>Kinea Rendimentos Imobiliários Fundo de Investimento Imobili</t>
  </si>
  <si>
    <t>Kinea Securities Fundo de Investimento Imobiliário - FII</t>
  </si>
  <si>
    <t>Logcp Inter Fundo de Investimento Imobiliario</t>
  </si>
  <si>
    <t>Luggo Fundo de Investimento Imobiliário - FII</t>
  </si>
  <si>
    <t>Malls Brasil Plural Fundo de Investimento Imobiliário</t>
  </si>
  <si>
    <t>Mauá Capital Hedge Fund Fundo de Investimento Imobiliário</t>
  </si>
  <si>
    <t>Fundo de Investimento Imobiliário Mauá Capital Recebíveis Im</t>
  </si>
  <si>
    <t>Fundo de Investimento Imobiliario FII Max Retail</t>
  </si>
  <si>
    <t>Maxi Renda Fundo de Investimento Imobiliário - FII</t>
  </si>
  <si>
    <t>Mérito Desenvolvimento Imobiliário I FII - Fundo de Investim</t>
  </si>
  <si>
    <t>Mérito Fundos e Ações Imobiliárias FII - Fundo de Investimen</t>
  </si>
  <si>
    <t>More Real Estate Fof FII Fundo de Investimento Imobiliário</t>
  </si>
  <si>
    <t>More Recebíveis Imobiliários FII Fundo de Investimento Imobi</t>
  </si>
  <si>
    <t>Navi Imobiliário Total Return Fundo de Investimento Imobiliá</t>
  </si>
  <si>
    <t>Fundo de Investimento Imobiliário - Nch Eqi High Yield Receb</t>
  </si>
  <si>
    <t>Newport Logística Fundo de Investimento Imobiliário</t>
  </si>
  <si>
    <t>Newport Renda Urbana Fundo de Investimento Imobiliário</t>
  </si>
  <si>
    <t>Fundo de Investimento Imobiliário - Ourinvest Fundo de Fundo</t>
  </si>
  <si>
    <t>Ourinvest Jpp Fundo de Investimento Imobiliário - FII</t>
  </si>
  <si>
    <t>Fundo de Investimento Imobiliario - Ourinvest Renda Estrutur</t>
  </si>
  <si>
    <t>Fundo de Investimento Imobiliario FII Parque Dom Pedro Shop</t>
  </si>
  <si>
    <t>Pátria Edifícios Corporativos Fundo de Investimento Imobiliá</t>
  </si>
  <si>
    <t>Pátria Logística Fundo de Investimento Imobiliário</t>
  </si>
  <si>
    <t>Plural Logística Fundo de Investimento Imobiliário</t>
  </si>
  <si>
    <t>Plural Recebíveis Imobiliários Fundo de Investimento Imobili</t>
  </si>
  <si>
    <t>Polo Crédito Imobiliário - Fundo de Investimento Imobiliário</t>
  </si>
  <si>
    <t>Quasar Agro - Fundo de Investimento Imobiliário</t>
  </si>
  <si>
    <t>Quasar Crédito Imobiliário Fundo de Investimento Imobiliário</t>
  </si>
  <si>
    <t>Rb Capital Office Income Fundo de Investimento Imobiliário</t>
  </si>
  <si>
    <t>Rb Capital Recebiveis Imobiliarios Fundo de Investimento Imo</t>
  </si>
  <si>
    <t>Rb Capital Renda I Fundo de Investimento Imobiliario - FII</t>
  </si>
  <si>
    <t>Rbr Alpha Multiestratégia Real Estate Fundo de Investimento</t>
  </si>
  <si>
    <t>Rbr Log Fundo de Investimento Imobiliário</t>
  </si>
  <si>
    <t>Rio Bravo Crédito Imobiliário High Grade Fundo de Investimen</t>
  </si>
  <si>
    <t>Rio Bravo Credito Imobiliario High Yield Fundo de Investimen</t>
  </si>
  <si>
    <t>Fundo de Investimento Imobiliario Rio Bravo Renda Educaciona</t>
  </si>
  <si>
    <t>Riza Akin Fundo de Investimento Imobiliário - FII</t>
  </si>
  <si>
    <t>Riza Arctium Real Estate Fundo de Investimento Imobiliário</t>
  </si>
  <si>
    <t>Santander Papéis Imobiliários CDI Fundo de Investimento Imob</t>
  </si>
  <si>
    <t>Santander Renda de Aluguéis Fundo de Investimento Imobiliári</t>
  </si>
  <si>
    <t>Scp - Fundo de Investimento Imobiliário</t>
  </si>
  <si>
    <t>Fundo de Investimento Imobiliário Sdi Rio Bravo Renda Logíst</t>
  </si>
  <si>
    <t>Sequóia III Renda Imobiliária Fundo de Investimento Imobiliá</t>
  </si>
  <si>
    <t>Fundo de Investimento Imobiliario FII Shopping Jardim Sul</t>
  </si>
  <si>
    <t>Shopping West Plaza Fundo de Investimento Imobiliario</t>
  </si>
  <si>
    <t>SP Downtown Fundo de Investimento Imobiliário - FII</t>
  </si>
  <si>
    <t>Suno Fundo de Fundos de Investimento Imobiliário</t>
  </si>
  <si>
    <t>Suno Recebíveis Imobiliários Fundo de Investimento Imobiliár</t>
  </si>
  <si>
    <t>Tellus Properties - Fundo de Investimento Imobiliário</t>
  </si>
  <si>
    <t>Tordesilhas Ei Fundo de Investimento Imobiliário</t>
  </si>
  <si>
    <t>Fundo de Investimento Imobiliario - FII Torre Almirante</t>
  </si>
  <si>
    <t>Trx Edifícios Corporativos Fundo de Investimento Imobiliário</t>
  </si>
  <si>
    <t>Trx Real Estate Fundo de Investimento Imobiliário - FII</t>
  </si>
  <si>
    <t>Urca Prime Renda Fundo de Investimento Imobiliário - FII</t>
  </si>
  <si>
    <t>Valora Cri Índice de Preço Fundo de Investimento Imobiliário</t>
  </si>
  <si>
    <t>Valora Hedge Fund Fundo de Investimento Imobiliário - FII</t>
  </si>
  <si>
    <t>Fundo de Investimento Imobiliário - Vbi Logístico</t>
  </si>
  <si>
    <t>Vbi Reits Fof Fundo de Investimento Imobiliário</t>
  </si>
  <si>
    <t>Vectis Juros Real Fundo de Investimento Imobiliário - FII</t>
  </si>
  <si>
    <t>Versalhes Recebíveis Imobiliários FII</t>
  </si>
  <si>
    <t>Fundo de Investimento Imobiliario Vida Nova - FII</t>
  </si>
  <si>
    <t>Vinci Instrumentos Financeiros Fundo de Investimento Imobili</t>
  </si>
  <si>
    <t>Vinci Offices Fundo de Investimento Imobiliário</t>
  </si>
  <si>
    <t>Vinci Shopping Centers Fundo de Investimento Imobiliário - F</t>
  </si>
  <si>
    <t>Xp Corporate Macaé FII - FII</t>
  </si>
  <si>
    <t>Xp Crédito Imobiliário - Fundo de Investimento Imobiliário</t>
  </si>
  <si>
    <t>Xp Industrial Fundo de Investimento Imobiliário</t>
  </si>
  <si>
    <t>Xp Malls Fundo de Investimento Imobiliário - FII</t>
  </si>
  <si>
    <t>Xp Selection Fundo de Fundos de Investimento Imobiliário - F</t>
  </si>
  <si>
    <t>602248&lt;BraNa&gt;</t>
  </si>
  <si>
    <t>BIME11&lt;XBSP&gt;</t>
  </si>
  <si>
    <t>APTO11&lt;XBSP&gt;</t>
  </si>
  <si>
    <t>VCRR11&lt;XBSP&gt;</t>
  </si>
  <si>
    <t>VIUR11&lt;XBSP&gt;</t>
  </si>
  <si>
    <t>580971&lt;BraNa&gt;</t>
  </si>
  <si>
    <t>FII Vect Ren</t>
  </si>
  <si>
    <t>BIME11</t>
  </si>
  <si>
    <t>APTO11</t>
  </si>
  <si>
    <t>VCRR11</t>
  </si>
  <si>
    <t>VIUR11</t>
  </si>
  <si>
    <t>Brio Multiestratégia - FI Imob</t>
  </si>
  <si>
    <t>Navi Residencial Fundo de Inve</t>
  </si>
  <si>
    <t>Vectis Renda Residencial Fundo</t>
  </si>
  <si>
    <t>Vinci Imoveis Urbanos Fundo de</t>
  </si>
  <si>
    <t>Brio Investimentos Ltda.</t>
  </si>
  <si>
    <t>Navi Real Estate Ventures Agrf Ltda</t>
  </si>
  <si>
    <t>637068&lt;BraNa&gt;</t>
  </si>
  <si>
    <t>637051&lt;BraNa&gt;</t>
  </si>
  <si>
    <t>637076&lt;BraNa&gt;</t>
  </si>
  <si>
    <t>637041&lt;BraNa&gt;</t>
  </si>
  <si>
    <t>637645&lt;BraNa&gt;</t>
  </si>
  <si>
    <t>637653&lt;BraNa&gt;</t>
  </si>
  <si>
    <t>GAME11&lt;XBSP&gt;</t>
  </si>
  <si>
    <t>638013&lt;BraNa&gt;</t>
  </si>
  <si>
    <t>638021&lt;BraNa&gt;</t>
  </si>
  <si>
    <t>597856&lt;BraNa&gt;</t>
  </si>
  <si>
    <t>638031&lt;BraNa&gt;</t>
  </si>
  <si>
    <t>FII Loft II</t>
  </si>
  <si>
    <t>FII Rbres IV</t>
  </si>
  <si>
    <t>LFTT11</t>
  </si>
  <si>
    <t>RBIR11</t>
  </si>
  <si>
    <t>Modal Administradora de Recursos Ltda</t>
  </si>
  <si>
    <t>Loft II Maison São Paulo Fundo de Investimento Imobiliário</t>
  </si>
  <si>
    <t>Rb Capital Desenvolvimento Residencial IV Fundo de Investime</t>
  </si>
  <si>
    <t>639370&lt;BraNa&gt;</t>
  </si>
  <si>
    <t>639389&lt;BraNa&gt;</t>
  </si>
  <si>
    <t>639362&lt;BraNa&gt;</t>
  </si>
  <si>
    <t>KIVO11&lt;XBSP&gt;</t>
  </si>
  <si>
    <t>NCHB11&lt;XBSP&gt;</t>
  </si>
  <si>
    <t>NCHB11</t>
  </si>
  <si>
    <t>FII Nch Eqi</t>
  </si>
  <si>
    <t>RCFF11&lt;XBSP&gt;</t>
  </si>
  <si>
    <t>LATR11B&lt;XBSP&gt;</t>
  </si>
  <si>
    <t>GAME11</t>
  </si>
  <si>
    <t>Guardian Capital Gestora de Recursos e C</t>
  </si>
  <si>
    <t>Fundo de Investimento Imobiliário Guardian Multiestratégia I</t>
  </si>
  <si>
    <t>640816&lt;BraNa&gt;</t>
  </si>
  <si>
    <t>641057&lt;BraNa&gt;</t>
  </si>
  <si>
    <t>611611&lt;BraNa&gt;</t>
  </si>
  <si>
    <t>Valora Cri CDI Fundo de Investimento Imobiliario - FII</t>
  </si>
  <si>
    <t>CXTL11&lt;XBSP&gt;</t>
  </si>
  <si>
    <t>641804&lt;BraNa&gt;</t>
  </si>
  <si>
    <t>642207&lt;BraNa&gt;</t>
  </si>
  <si>
    <t>642967&lt;BraNa&gt;</t>
  </si>
  <si>
    <t>CXCI11&lt;XBSP&gt;</t>
  </si>
  <si>
    <t>FII Hect Cri</t>
  </si>
  <si>
    <t>CXCI11</t>
  </si>
  <si>
    <t>HCHG11</t>
  </si>
  <si>
    <t>Hectare Recebíveis High Grade FII</t>
  </si>
  <si>
    <t>ERPA11&lt;XBSP&gt;</t>
  </si>
  <si>
    <t>Bluemacaw Crédito Imobiliário - Fundo de Investimento Imobil</t>
  </si>
  <si>
    <t>BLMC11</t>
  </si>
  <si>
    <t>Fundo de Investimento Imobiliário Caixa Carteira Imobiliária</t>
  </si>
  <si>
    <t>ZIFI11&lt;XBSP&gt;</t>
  </si>
  <si>
    <t>Zagros Capital Gestao de Recursos S A</t>
  </si>
  <si>
    <t>645281&lt;BraNa&gt;</t>
  </si>
  <si>
    <t>645265&lt;BraNa&gt;</t>
  </si>
  <si>
    <t>645273&lt;BraNa&gt;</t>
  </si>
  <si>
    <t>645291&lt;BraNa&gt;</t>
  </si>
  <si>
    <t>HBCR11&lt;XBSP&gt;</t>
  </si>
  <si>
    <t>645257&lt;BraNa&gt;</t>
  </si>
  <si>
    <t>Hedge Recebíveis Imobiliários Fundo de Investimento Imobiliá</t>
  </si>
  <si>
    <t>Votorantim Securities Master Fundo de Investimento Imobiliár</t>
  </si>
  <si>
    <t>FII V Master</t>
  </si>
  <si>
    <t>HREC11</t>
  </si>
  <si>
    <t>VOTS11</t>
  </si>
  <si>
    <t>646466&lt;BraNa&gt;</t>
  </si>
  <si>
    <t>646431&lt;BraNa&gt;</t>
  </si>
  <si>
    <t>646458&lt;BraNa&gt;</t>
  </si>
  <si>
    <t>646441&lt;BraNa&gt;</t>
  </si>
  <si>
    <t>CORM11</t>
  </si>
  <si>
    <t>Core Metropolis Fundo de Investimento Imobiliário</t>
  </si>
  <si>
    <t>FII Core Met</t>
  </si>
  <si>
    <t>Core Real Estate Gestao de Investimentos</t>
  </si>
  <si>
    <t>560421&lt;BraNa&gt;</t>
  </si>
  <si>
    <t>HUCG11&lt;XBSP&gt;</t>
  </si>
  <si>
    <t>625711&lt;BraNa&gt;</t>
  </si>
  <si>
    <t>091596&lt;BraNa&gt;</t>
  </si>
  <si>
    <t>647101&lt;BraNa&gt;</t>
  </si>
  <si>
    <t>647098&lt;BraNa&gt;</t>
  </si>
  <si>
    <t>Personale I Fundo de Investimento Imobiliário</t>
  </si>
  <si>
    <t>Rio Bravo Renda Residencial Fundo de Investimento Imobiliari</t>
  </si>
  <si>
    <t>Orama Dtvm S A</t>
  </si>
  <si>
    <t>PRSN11B</t>
  </si>
  <si>
    <t>RBRS11</t>
  </si>
  <si>
    <t>FII Personal</t>
  </si>
  <si>
    <t>Fundo de Investimento Imobiliário Bm Brascan Lajes Corporati</t>
  </si>
  <si>
    <t>FII Bmbrc Lc</t>
  </si>
  <si>
    <t>BMLC11</t>
  </si>
  <si>
    <t>VCRI11&lt;XBSP&gt;</t>
  </si>
  <si>
    <t>Rio Bravo Fundo de Fundos de Investimento Imobiliário</t>
  </si>
  <si>
    <t>647543&lt;BraNa&gt;</t>
  </si>
  <si>
    <t>FII Athena I</t>
  </si>
  <si>
    <t>FATN11</t>
  </si>
  <si>
    <t>Fundo de Investimento Imobiliário Athena I</t>
  </si>
  <si>
    <t>MINT11&lt;XBSP&gt;</t>
  </si>
  <si>
    <t>SEED11&lt;XBSP&gt;</t>
  </si>
  <si>
    <t>FII Afhi Cri</t>
  </si>
  <si>
    <t>FII Alianzff</t>
  </si>
  <si>
    <t>FII Atrio</t>
  </si>
  <si>
    <t>FII Autonomy</t>
  </si>
  <si>
    <t>FII Blue Cri</t>
  </si>
  <si>
    <t>FII Blue Log</t>
  </si>
  <si>
    <t>FII Blue Fof</t>
  </si>
  <si>
    <t>FII Brio Me</t>
  </si>
  <si>
    <t>FII Cx Rbra2</t>
  </si>
  <si>
    <t>FII Cap Reit</t>
  </si>
  <si>
    <t>Cartesia FII</t>
  </si>
  <si>
    <t>FII CSHG Fof</t>
  </si>
  <si>
    <t>FII Cyrela</t>
  </si>
  <si>
    <t>FII Devant</t>
  </si>
  <si>
    <t>FII Fl Receb</t>
  </si>
  <si>
    <t>FII Rb Cfof</t>
  </si>
  <si>
    <t>FII BTG Shop</t>
  </si>
  <si>
    <t>FII Mogno HG</t>
  </si>
  <si>
    <t>FII Caixa AG</t>
  </si>
  <si>
    <t>FII BTG Tagr</t>
  </si>
  <si>
    <t>FII Caixa Ci</t>
  </si>
  <si>
    <t>FII C Textil</t>
  </si>
  <si>
    <t>FII Brei</t>
  </si>
  <si>
    <t>FII Rec Rend</t>
  </si>
  <si>
    <t>FII Fof Brei</t>
  </si>
  <si>
    <t>FII Guard Mu</t>
  </si>
  <si>
    <t>FII Housi</t>
  </si>
  <si>
    <t>FII Mogno Ht</t>
  </si>
  <si>
    <t>FII Rec Log</t>
  </si>
  <si>
    <t>FII V2 Prop</t>
  </si>
  <si>
    <t>FII Vbi Pri</t>
  </si>
  <si>
    <t>FII V Parque</t>
  </si>
  <si>
    <t>FII Galapago</t>
  </si>
  <si>
    <t>FII Hedgerec</t>
  </si>
  <si>
    <t>FII Hsi Log</t>
  </si>
  <si>
    <t>FII Hsi Mall</t>
  </si>
  <si>
    <t>FII Irim</t>
  </si>
  <si>
    <t>FII Inter Ip</t>
  </si>
  <si>
    <t>FII Inter It</t>
  </si>
  <si>
    <t>FII Js A Fin</t>
  </si>
  <si>
    <t>FII Kilima</t>
  </si>
  <si>
    <t>FII Lgcp Int</t>
  </si>
  <si>
    <t>FII Luggo</t>
  </si>
  <si>
    <t>FII Maua Hf</t>
  </si>
  <si>
    <t>FII Maxi Ren</t>
  </si>
  <si>
    <t>FII Meritofa</t>
  </si>
  <si>
    <t>FII Mogno Lg</t>
  </si>
  <si>
    <t>FII More Re</t>
  </si>
  <si>
    <t>FII Navi Tot</t>
  </si>
  <si>
    <t>FII Navi Rsd</t>
  </si>
  <si>
    <t>FII Newport</t>
  </si>
  <si>
    <t>FII Patr Log</t>
  </si>
  <si>
    <t>FII Plural R</t>
  </si>
  <si>
    <t>FII Quasar A</t>
  </si>
  <si>
    <t>FII Quasar C</t>
  </si>
  <si>
    <t>FII R Income</t>
  </si>
  <si>
    <t>FII Rbcap Ri</t>
  </si>
  <si>
    <t>FII Rbr Log</t>
  </si>
  <si>
    <t>FII Rb Yield</t>
  </si>
  <si>
    <t>FII Riob Rr</t>
  </si>
  <si>
    <t>FII Riza Akn</t>
  </si>
  <si>
    <t>FII Sant Pap</t>
  </si>
  <si>
    <t>FII Sant Ren</t>
  </si>
  <si>
    <t>FII Scp</t>
  </si>
  <si>
    <t>FII Suno Cri</t>
  </si>
  <si>
    <t>FII Urca Ren</t>
  </si>
  <si>
    <t>FII Valoraip</t>
  </si>
  <si>
    <t>FII Valor He</t>
  </si>
  <si>
    <t>FII Vbi Reit</t>
  </si>
  <si>
    <t>FII Vectis</t>
  </si>
  <si>
    <t>FII Vers Cri</t>
  </si>
  <si>
    <t>FII Vinci Ub</t>
  </si>
  <si>
    <t>648116&lt;BraNa&gt;</t>
  </si>
  <si>
    <t>648124&lt;BraNa&gt;</t>
  </si>
  <si>
    <t>Mogno Suno Logistica Fundo de Investimento Imobiliario</t>
  </si>
  <si>
    <t>BZLI11&lt;XBSP&gt;</t>
  </si>
  <si>
    <t>Capitania Capital</t>
  </si>
  <si>
    <t>WHGR11&lt;XBSP&gt;</t>
  </si>
  <si>
    <t>649961&lt;BraNa&gt;</t>
  </si>
  <si>
    <t>BPRP11&lt;XBSP&gt;</t>
  </si>
  <si>
    <t>650382&lt;BraNa&gt;</t>
  </si>
  <si>
    <t>650390&lt;BraNa&gt;</t>
  </si>
  <si>
    <t>RMAI11</t>
  </si>
  <si>
    <t>FII Reagmult</t>
  </si>
  <si>
    <t>Reag Investimentos</t>
  </si>
  <si>
    <t>Reag Multi Ativos Imobiliarios - Fundo de Investimento Imobi</t>
  </si>
  <si>
    <t>650781&lt;BraNa&gt;</t>
  </si>
  <si>
    <t>650773&lt;BraNa&gt;</t>
  </si>
  <si>
    <t>ROOF11&lt;XBSP&gt;</t>
  </si>
  <si>
    <t>650765&lt;BraNa&gt;</t>
  </si>
  <si>
    <t>650757&lt;BraNa&gt;</t>
  </si>
  <si>
    <t>Genial Gestao Ltda. </t>
  </si>
  <si>
    <t>XPHT11&lt;XBSP&gt;</t>
  </si>
  <si>
    <t>651133&lt;BraNa&gt;</t>
  </si>
  <si>
    <t>RNDP11&lt;XBSP&gt;</t>
  </si>
  <si>
    <t>651117&lt;BraNa&gt;</t>
  </si>
  <si>
    <t>651141&lt;BraNa&gt;</t>
  </si>
  <si>
    <t>651125&lt;BraNa&gt;</t>
  </si>
  <si>
    <t>362654&lt;BraNa&gt;</t>
  </si>
  <si>
    <t>511226&lt;BraNa&gt;</t>
  </si>
  <si>
    <t>RNDP11</t>
  </si>
  <si>
    <t>BB Renda de Papéis Imobiliários Fundo de Investimento Imobil</t>
  </si>
  <si>
    <t>FII BB R Pap</t>
  </si>
  <si>
    <t>BRIM11&lt;XBSP&gt;</t>
  </si>
  <si>
    <t>BLMO11&lt;XBSP&gt;</t>
  </si>
  <si>
    <t>417092&lt;BraNa&gt;</t>
  </si>
  <si>
    <t>653012&lt;BraNa&gt;</t>
  </si>
  <si>
    <t>653020&lt;BraNa&gt;</t>
  </si>
  <si>
    <t>653047&lt;BraNa&gt;</t>
  </si>
  <si>
    <t>653055&lt;BraNa&gt;</t>
  </si>
  <si>
    <t>653330&lt;BraNa&gt;</t>
  </si>
  <si>
    <t>652997&lt;BraNa&gt;</t>
  </si>
  <si>
    <t>653039&lt;BraNa&gt;</t>
  </si>
  <si>
    <t>653004&lt;BraNa&gt;</t>
  </si>
  <si>
    <t>652989&lt;BraNa&gt;</t>
  </si>
  <si>
    <t>653071&lt;BraNa&gt;</t>
  </si>
  <si>
    <t>653063&lt;BraNa&gt;</t>
  </si>
  <si>
    <t>Hgi Créditos Imobiliários Fundo de Investimento Imobiliário</t>
  </si>
  <si>
    <t>HGIC11</t>
  </si>
  <si>
    <t>High Gestao e Investimentos Ltda</t>
  </si>
  <si>
    <t>FII Hgi Cri</t>
  </si>
  <si>
    <t>NEUTRO</t>
  </si>
  <si>
    <t>BLUR11&lt;XBSP&gt;</t>
  </si>
  <si>
    <t>FPNG11&lt;XBSP&gt;</t>
  </si>
  <si>
    <t>653500&lt;BraNa&gt;</t>
  </si>
  <si>
    <t>653497&lt;BraNa&gt;</t>
  </si>
  <si>
    <t>380660&lt;BraNa&gt;</t>
  </si>
  <si>
    <t>PURB11&lt;XBSP&gt;</t>
  </si>
  <si>
    <t>Rec Gestao de Recursos S.A.</t>
  </si>
  <si>
    <t>Fundo de Investimento Imobiliário - Rec Fundo de Fundos</t>
  </si>
  <si>
    <t>Polo Fundo de Investimento Imobilário - FII Recebíveis Imobi</t>
  </si>
  <si>
    <t>Fundo de Investimento Imobiliario FII Torre Norte</t>
  </si>
  <si>
    <t>FII Rec Fof</t>
  </si>
  <si>
    <t>FII Polo I</t>
  </si>
  <si>
    <t>FII Torre no</t>
  </si>
  <si>
    <t>RECX11</t>
  </si>
  <si>
    <t>PLRI11</t>
  </si>
  <si>
    <t>TRNT11</t>
  </si>
  <si>
    <t>579254&lt;BraNa&gt;</t>
  </si>
  <si>
    <t>Wealth High Governance Asset Manag Ltda</t>
  </si>
  <si>
    <t>WHGR11</t>
  </si>
  <si>
    <t>FII Whg Real</t>
  </si>
  <si>
    <t>Whg Real Estate Fundo de Investimento Imobiliário FII</t>
  </si>
  <si>
    <t>241598&lt;BraNa&gt;</t>
  </si>
  <si>
    <t>516872&lt;BraNa&gt;</t>
  </si>
  <si>
    <t>560774&lt;BraNa&gt;</t>
  </si>
  <si>
    <t>MCHY11</t>
  </si>
  <si>
    <t>Fundo de Investimento Imobiliário Mauá High Yield - FII</t>
  </si>
  <si>
    <t>FII Maua Hy</t>
  </si>
  <si>
    <t>Capitania Investimentos</t>
  </si>
  <si>
    <t>Hsi Gestora de Fundos Imobiliarios Ltda</t>
  </si>
  <si>
    <t>KCRE11&lt;XBSP&gt;</t>
  </si>
  <si>
    <t>657573&lt;BraNa&gt;</t>
  </si>
  <si>
    <t>BLCA11&lt;XBSP&gt;</t>
  </si>
  <si>
    <t>656331&lt;BraNa&gt;</t>
  </si>
  <si>
    <t>383309&lt;BraNa&gt;</t>
  </si>
  <si>
    <t>656321&lt;BraNa&gt;</t>
  </si>
  <si>
    <t>EXES11&lt;XBSP&gt;</t>
  </si>
  <si>
    <t>BRLA11&lt;XBSP&gt;</t>
  </si>
  <si>
    <t>SAIC11B&lt;XBSP&gt;</t>
  </si>
  <si>
    <t>654744&lt;BraNa&gt;</t>
  </si>
  <si>
    <t>654736&lt;BraNa&gt;</t>
  </si>
  <si>
    <t>522953&lt;BraNa&gt;</t>
  </si>
  <si>
    <t>473111&lt;BraNa&gt;</t>
  </si>
  <si>
    <t>JASC11&lt;XBSP&gt;</t>
  </si>
  <si>
    <t>655333&lt;BraNa&gt;</t>
  </si>
  <si>
    <t>581380&lt;BraNa&gt;</t>
  </si>
  <si>
    <t>657141&lt;BraNa&gt;</t>
  </si>
  <si>
    <t>633208&lt;BraNa&gt;</t>
  </si>
  <si>
    <t>MATV11&lt;XBSP&gt;</t>
  </si>
  <si>
    <t>654752&lt;BraNa&gt;</t>
  </si>
  <si>
    <t>655341&lt;BraNa&gt;</t>
  </si>
  <si>
    <t>578037&lt;BraNa&gt;</t>
  </si>
  <si>
    <t>CCRF11&lt;XBSP&gt;</t>
  </si>
  <si>
    <t>RBRI11&lt;XBSP&gt;</t>
  </si>
  <si>
    <t>SRVD11&lt;XBSP&gt;</t>
  </si>
  <si>
    <t>656348&lt;BraNa&gt;</t>
  </si>
  <si>
    <t>556181&lt;BraNa&gt;</t>
  </si>
  <si>
    <t>SOLR11&lt;XBSP&gt;</t>
  </si>
  <si>
    <t>657565&lt;BraNa&gt;</t>
  </si>
  <si>
    <t>655325&lt;BraNa&gt;</t>
  </si>
  <si>
    <t>656356&lt;BraNa&gt;</t>
  </si>
  <si>
    <t>YUFI11&lt;XBSP&gt;</t>
  </si>
  <si>
    <t>FII Unidades</t>
  </si>
  <si>
    <t>FII Panamby</t>
  </si>
  <si>
    <t>FII Kivo</t>
  </si>
  <si>
    <t>FII Kinea Cr</t>
  </si>
  <si>
    <t>Id Servicos Financeiros Ctvm</t>
  </si>
  <si>
    <t>Brkb Dtvm S.A.</t>
  </si>
  <si>
    <t>IDFI11</t>
  </si>
  <si>
    <t>PABY11</t>
  </si>
  <si>
    <t>KIVO11</t>
  </si>
  <si>
    <t>KCRE11</t>
  </si>
  <si>
    <t>Id Gestora e Adm. de Rec. Ltda.</t>
  </si>
  <si>
    <t>FII de Unidades Autônomas</t>
  </si>
  <si>
    <t>Fundo de Investimento Imobiliário Panamby</t>
  </si>
  <si>
    <t>Jpp Capital Recebíveis Imobiliários FI Imobiliário</t>
  </si>
  <si>
    <t>Kilima Volkano Recebiveis Imobiliarios Fundo de Investimento</t>
  </si>
  <si>
    <t>Kinea Creditas Fundo de Investimento Imobiliário - FII</t>
  </si>
  <si>
    <t>Código</t>
  </si>
  <si>
    <t>Investidor Qualificado</t>
  </si>
  <si>
    <t>Nome Anbima</t>
  </si>
  <si>
    <t>Nome na Bovespa</t>
  </si>
  <si>
    <t>CNPJ</t>
  </si>
  <si>
    <t>Código Bovespa</t>
  </si>
  <si>
    <t>Segmento</t>
  </si>
  <si>
    <t>Volume Negociado (Último Pregão)</t>
  </si>
  <si>
    <t>Cotação dia Anterior</t>
  </si>
  <si>
    <t>Retorno Semanal</t>
  </si>
  <si>
    <t>Retorno no Mês Jul</t>
  </si>
  <si>
    <t>Retorno no Ano 2022</t>
  </si>
  <si>
    <t>Retorno 12M</t>
  </si>
  <si>
    <t>VPA</t>
  </si>
  <si>
    <t>Valor do Patrimonial (Milhares)</t>
  </si>
  <si>
    <t>Valor de Mercado (Milhares)</t>
  </si>
  <si>
    <t>Data do Último Dividendo</t>
  </si>
  <si>
    <t>Empresa gestora</t>
  </si>
  <si>
    <t>Administradora</t>
  </si>
  <si>
    <t>036.642.293/0001-58</t>
  </si>
  <si>
    <t>034.847.063/0001-08</t>
  </si>
  <si>
    <t>028.737.771/0001-85</t>
  </si>
  <si>
    <t>011.179.118/0001-45</t>
  </si>
  <si>
    <t>032.006.821/0001-21</t>
  </si>
  <si>
    <t>035.765.826/0001-26</t>
  </si>
  <si>
    <t>022.219.335/0001-38</t>
  </si>
  <si>
    <t>015.570.431/0001-60</t>
  </si>
  <si>
    <t>014.410.722/0001-29</t>
  </si>
  <si>
    <t>038.294.221/0001-92</t>
  </si>
  <si>
    <t>034.081.637/0001-71</t>
  </si>
  <si>
    <t>036.368.869/0001-30</t>
  </si>
  <si>
    <t>014.376.247/0001-11</t>
  </si>
  <si>
    <t>020.216.935/0001-17</t>
  </si>
  <si>
    <t>013.584.584/0001-31</t>
  </si>
  <si>
    <t>020.748.515/0001-81</t>
  </si>
  <si>
    <t>041.081.356/0001-84</t>
  </si>
  <si>
    <t>008.924.783/0001-01</t>
  </si>
  <si>
    <t>009.552.812/0001-14</t>
  </si>
  <si>
    <t>011.839.593/0001-09</t>
  </si>
  <si>
    <t>031.887.401/0001-39</t>
  </si>
  <si>
    <t>017.098.794/0001-70</t>
  </si>
  <si>
    <t>034.081.611/0001-23</t>
  </si>
  <si>
    <t>018.979.895/0001-13</t>
  </si>
  <si>
    <t>032.065.364/0001-46</t>
  </si>
  <si>
    <t>017.144.039/0001-85</t>
  </si>
  <si>
    <t>013.551.286/0001-45</t>
  </si>
  <si>
    <t>015.799.397/0001-09</t>
  </si>
  <si>
    <t>011.728.688/0001-47</t>
  </si>
  <si>
    <t>004.141.645/0001-03</t>
  </si>
  <si>
    <t>038.293.921/0001-62</t>
  </si>
  <si>
    <t>032.784.898/0001-22</t>
  </si>
  <si>
    <t>011.260.134/0001-68</t>
  </si>
  <si>
    <t>009.072.017/0001-29</t>
  </si>
  <si>
    <t>011.160.521/0001-22</t>
  </si>
  <si>
    <t>029.641.226/0001-53</t>
  </si>
  <si>
    <t>036.501.233/0001-15</t>
  </si>
  <si>
    <t>037.087.810/0001-37</t>
  </si>
  <si>
    <t>005.562.312/0001-02</t>
  </si>
  <si>
    <t>015.333.306/0001-37</t>
  </si>
  <si>
    <t>036.969.658/0001-53</t>
  </si>
  <si>
    <t>024.070.076/0001-51</t>
  </si>
  <si>
    <t>033.884.145/0001-51</t>
  </si>
  <si>
    <t>011.664.201/0001-00</t>
  </si>
  <si>
    <t>029.787.928/0001-40</t>
  </si>
  <si>
    <t>011.602.654/0001-01</t>
  </si>
  <si>
    <t>030.567.216/0001-02</t>
  </si>
  <si>
    <t>029.267.567/0001-00</t>
  </si>
  <si>
    <t>017.324.357/0001-28</t>
  </si>
  <si>
    <t>034.027.774/0001-28</t>
  </si>
  <si>
    <t>003.683.056/0001-86</t>
  </si>
  <si>
    <t>029.216.463/0001-77</t>
  </si>
  <si>
    <t>029.467.977/0001-03</t>
  </si>
  <si>
    <t>030.166.700/0001-11</t>
  </si>
  <si>
    <t>033.046.142/0001-49</t>
  </si>
  <si>
    <t>035.652.204/0001-91</t>
  </si>
  <si>
    <t>038.658.984/0001-75</t>
  </si>
  <si>
    <t>040.189.596/0001-34</t>
  </si>
  <si>
    <t>039.863.059/0001-49</t>
  </si>
  <si>
    <t>015.576.907/0001-70</t>
  </si>
  <si>
    <t>037.180.091/0001-02</t>
  </si>
  <si>
    <t>007.000.400/0001-46</t>
  </si>
  <si>
    <t>012.681.340/0001-04</t>
  </si>
  <si>
    <t>023.120.027/0001-13</t>
  </si>
  <si>
    <t>015.394.563/0001-89</t>
  </si>
  <si>
    <t>036.642.244/0001-15</t>
  </si>
  <si>
    <t>011.026.627/0001-38</t>
  </si>
  <si>
    <t>041.076.607/0001-32</t>
  </si>
  <si>
    <t>042.066.916/0001-94</t>
  </si>
  <si>
    <t>010.991.914/0001-15</t>
  </si>
  <si>
    <t>000.762.723/0001-28</t>
  </si>
  <si>
    <t>015.769.670/0001-44</t>
  </si>
  <si>
    <t>040.011.251/0001-96</t>
  </si>
  <si>
    <t>032.774.914/0001-04</t>
  </si>
  <si>
    <t>026.642.727/0001-66</t>
  </si>
  <si>
    <t>005.437.916/0001-27</t>
  </si>
  <si>
    <t>028.152.272/0001-26</t>
  </si>
  <si>
    <t>032.274.163/0001-59</t>
  </si>
  <si>
    <t>033.721.517/0001-29</t>
  </si>
  <si>
    <t>001.201.140/0001-90</t>
  </si>
  <si>
    <t>023.740.527/0001-58</t>
  </si>
  <si>
    <t>037.295.919/0001-60</t>
  </si>
  <si>
    <t>041.269.052/0001-45</t>
  </si>
  <si>
    <t>028.851.767/0001-43</t>
  </si>
  <si>
    <t>034.081.631/0001-02</t>
  </si>
  <si>
    <t>014.217.108/0001-45</t>
  </si>
  <si>
    <t>027.368.600/0001-63</t>
  </si>
  <si>
    <t>036.655.973/0001-06</t>
  </si>
  <si>
    <t>013.500.306/0001-59</t>
  </si>
  <si>
    <t>034.197.776/0001-65</t>
  </si>
  <si>
    <t>030.871.698/0001-81</t>
  </si>
  <si>
    <t>017.025.970/0001-44</t>
  </si>
  <si>
    <t>013.974.819/0001-00</t>
  </si>
  <si>
    <t>009.006.914/0001-34</t>
  </si>
  <si>
    <t>021.408.063/0001-51</t>
  </si>
  <si>
    <t>036.642.356/0001-76</t>
  </si>
  <si>
    <t>037.112.770/0001-36</t>
  </si>
  <si>
    <t>015.006.286/0001-90</t>
  </si>
  <si>
    <t>036.501.128/0001-86</t>
  </si>
  <si>
    <t>003.507.519/0001-59</t>
  </si>
  <si>
    <t>025.032.881/0001-53</t>
  </si>
  <si>
    <t>012.948.291/0001-23</t>
  </si>
  <si>
    <t>033.045.581/0001-37</t>
  </si>
  <si>
    <t>028.729.197/0001-13</t>
  </si>
  <si>
    <t>035.652.102/0001-76</t>
  </si>
  <si>
    <t>000.332.266/0001-31</t>
  </si>
  <si>
    <t>015.296.696/0001-12</t>
  </si>
  <si>
    <t>024.853.044/0001-22</t>
  </si>
  <si>
    <t>023.740.595/0001-17</t>
  </si>
  <si>
    <t>026.502.794/0001-85</t>
  </si>
  <si>
    <t>030.654.849/0001-40</t>
  </si>
  <si>
    <t>000.613.094/0001-74</t>
  </si>
  <si>
    <t>035.652.154/0001-42</t>
  </si>
  <si>
    <t>038.293.897/0001-61</t>
  </si>
  <si>
    <t>017.590.518/0001-25</t>
  </si>
  <si>
    <t>011.769.604/0001-13</t>
  </si>
  <si>
    <t>026.614.291/0001-00</t>
  </si>
  <si>
    <t>027.771.586/0001-44</t>
  </si>
  <si>
    <t>030.578.417/0001-05</t>
  </si>
  <si>
    <t>030.248.180/0001-96</t>
  </si>
  <si>
    <t>034.508.959/0001-54</t>
  </si>
  <si>
    <t>008.431.747/0001-06</t>
  </si>
  <si>
    <t>027.486.542/0001-72</t>
  </si>
  <si>
    <t>016.929.519/0001-99</t>
  </si>
  <si>
    <t>035.507.262/0001-21</t>
  </si>
  <si>
    <t>018.307.582/0001-19</t>
  </si>
  <si>
    <t>038.456.508/0001-71</t>
  </si>
  <si>
    <t>008.014.513/0001-63</t>
  </si>
  <si>
    <t>004.066.582/0001-60</t>
  </si>
  <si>
    <t>008.706.065/0001-69</t>
  </si>
  <si>
    <t>035.360.687/0001-50</t>
  </si>
  <si>
    <t>032.903.621/0001-71</t>
  </si>
  <si>
    <t>032.892.018/0001-31</t>
  </si>
  <si>
    <t>041.076.564/0001-95</t>
  </si>
  <si>
    <t>028.830.325/0001-10</t>
  </si>
  <si>
    <t>036.312.772/0001-06</t>
  </si>
  <si>
    <t>036.293.425/0001-83</t>
  </si>
  <si>
    <t>036.501.181/0001-87</t>
  </si>
  <si>
    <t>030.982.880/0001-00</t>
  </si>
  <si>
    <t>042.085.661/0001-07</t>
  </si>
  <si>
    <t>013.371.132/0001-71</t>
  </si>
  <si>
    <t>036.669.660/0001-07</t>
  </si>
  <si>
    <t>042.273.325/0001-98</t>
  </si>
  <si>
    <t>042.502.802/0001-40</t>
  </si>
  <si>
    <t>030.091.444/0001-40</t>
  </si>
  <si>
    <t>030.130.708/0001-28</t>
  </si>
  <si>
    <t>014.423.780/0001-97</t>
  </si>
  <si>
    <t>024.960.430/0001-13</t>
  </si>
  <si>
    <t>012.005.956/0001-65</t>
  </si>
  <si>
    <t>016.706.958/0001-32</t>
  </si>
  <si>
    <t>035.864.448/0001-38</t>
  </si>
  <si>
    <t>024.796.967/0001-90</t>
  </si>
  <si>
    <t>034.598.181/0001-11</t>
  </si>
  <si>
    <t>034.835.191/0001-23</t>
  </si>
  <si>
    <t>026.499.833/0001-32</t>
  </si>
  <si>
    <t>036.642.139/0001-86</t>
  </si>
  <si>
    <t>023.648.935/0001-84</t>
  </si>
  <si>
    <t>011.274.415/0001-70</t>
  </si>
  <si>
    <t>097.521.225/0001-25</t>
  </si>
  <si>
    <t>016.915.968/0001-88</t>
  </si>
  <si>
    <t>032.397.369/0001-76</t>
  </si>
  <si>
    <t>040.041.711/0001-29</t>
  </si>
  <si>
    <t>034.197.727/0001-22</t>
  </si>
  <si>
    <t>040.102.474/0001-69</t>
  </si>
  <si>
    <t>035.652.252/0001-80</t>
  </si>
  <si>
    <t>042.432.327/0001-82</t>
  </si>
  <si>
    <t>018.085.673/0001-57</t>
  </si>
  <si>
    <t>032.527.626/0001-47</t>
  </si>
  <si>
    <t>014.793.782/0001-78</t>
  </si>
  <si>
    <t>030.791.386/0001-68</t>
  </si>
  <si>
    <t>026.091.656/0001-50</t>
  </si>
  <si>
    <t>028.516.650/0001-03</t>
  </si>
  <si>
    <t>010.869.155/0001-12</t>
  </si>
  <si>
    <t>030.048.651/0001-12</t>
  </si>
  <si>
    <t>035.754.164/0001-99</t>
  </si>
  <si>
    <t>014.056.001/0001-62</t>
  </si>
  <si>
    <t>036.501.198/0001-34</t>
  </si>
  <si>
    <t>032.527.683/0001-26</t>
  </si>
  <si>
    <t>017.156.502/0001-09</t>
  </si>
  <si>
    <t>014.080.689/0001-16</t>
  </si>
  <si>
    <t>032.754.734/0001-52</t>
  </si>
  <si>
    <t>032.400.264/0001-29</t>
  </si>
  <si>
    <t>031.161.410/0001-48</t>
  </si>
  <si>
    <t>031.894.369/0001-19</t>
  </si>
  <si>
    <t>035.689.733/0001-60</t>
  </si>
  <si>
    <t>008.696.175/0001-97</t>
  </si>
  <si>
    <t>027.529.279/0001-51</t>
  </si>
  <si>
    <t>035.705.463/0001-33</t>
  </si>
  <si>
    <t>017.374.696/0001-19</t>
  </si>
  <si>
    <t>030.647.758/0001-87</t>
  </si>
  <si>
    <t>037.899.479/0001-50</t>
  </si>
  <si>
    <t>017.329.029/0001-14</t>
  </si>
  <si>
    <t>013.873.457/0001-52</t>
  </si>
  <si>
    <t>036.517.660/0001-91</t>
  </si>
  <si>
    <t>036.642.219/0001-31</t>
  </si>
  <si>
    <t>028.267.696/0001-36</t>
  </si>
  <si>
    <t>032.903.521/0001-45</t>
  </si>
  <si>
    <t>032.903.702/0001-71</t>
  </si>
  <si>
    <t>001.657.856/0001-05</t>
  </si>
  <si>
    <t>016.671.412/0001-93</t>
  </si>
  <si>
    <t>009.517.273/0001-82</t>
  </si>
  <si>
    <t>014.879.856/0001-93</t>
  </si>
  <si>
    <t>009.326.861/0001-39</t>
  </si>
  <si>
    <t>015.538.445/0001-05</t>
  </si>
  <si>
    <t>040.011.225/0001-68</t>
  </si>
  <si>
    <t>041.076.710/0001-82</t>
  </si>
  <si>
    <t>026.681.370/0001-25</t>
  </si>
  <si>
    <t>030.230.870/0001-18</t>
  </si>
  <si>
    <t>007.122.725/0001-00</t>
  </si>
  <si>
    <t>004.722.883/0001-02</t>
  </si>
  <si>
    <t>015.006.267/0001-63</t>
  </si>
  <si>
    <t>028.548.288/0001-52</t>
  </si>
  <si>
    <t>034.508.872/0001-87</t>
  </si>
  <si>
    <t>029.852.732/0001-91</t>
  </si>
  <si>
    <t>034.197.811/0001-46</t>
  </si>
  <si>
    <t>036.771.692/0001-19</t>
  </si>
  <si>
    <t>030.629.603/0001-18</t>
  </si>
  <si>
    <t>035.507.457/0001-71</t>
  </si>
  <si>
    <t>032.400.250/0001-05</t>
  </si>
  <si>
    <t>040.041.723/0001-53</t>
  </si>
  <si>
    <t>036.244.015/0001-42</t>
  </si>
  <si>
    <t>017.854.016/0001-64</t>
  </si>
  <si>
    <t>036.445.587/0001-90</t>
  </si>
  <si>
    <t>031.547.855/0001-60</t>
  </si>
  <si>
    <t>012.516.185/0001-70</t>
  </si>
  <si>
    <t>017.554.274/0001-25</t>
  </si>
  <si>
    <t>017.870.926/0001-30</t>
  </si>
  <si>
    <t>041.256.643/0001-88</t>
  </si>
  <si>
    <t>016.802.320/0001-03</t>
  </si>
  <si>
    <t>028.516.301/0001-91</t>
  </si>
  <si>
    <t>028.516.325/0001-40</t>
  </si>
  <si>
    <t>028.757.546/0001-00</t>
  </si>
  <si>
    <t>030.983.020/0001-90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</si>
</sst>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0&quot;.&quot;000&quot;.&quot;000&quot;/&quot;0000&quot;-&quot;00"/>
    <numFmt numFmtId="165" formatCode="_-&quot;R$&quot;\ * #,##0_-;\-&quot;R$&quot;\ * #,##0_-;_-&quot;R$&quot;\ * &quot;-&quot;??_-;_-@_-"/>
    <numFmt numFmtId="166" formatCode="#,##0.00%;[Red]\-#,##0.00%"/>
    <numFmt numFmtId="167" formatCode="[$-416]d\-mmm\-yy;@"/>
    <numFmt numFmtId="168" formatCode="0.0%"/>
    <numFmt numFmtId="169" formatCode="&quot;R$&quot;\ #,##0.00"/>
    <numFmt numFmtId="170" formatCode="&quot;R$&quot;\ #,##0"/>
    <numFmt numFmtId="171" formatCode="[$-416]mmmm\-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44546A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FFFF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8"/>
      <color rgb="FF44546A"/>
      <name val="Calibri"/>
      <family val="2"/>
      <scheme val="minor"/>
    </font>
    <font>
      <b/>
      <sz val="22"/>
      <color rgb="FF44546A"/>
      <name val="Modern No. 20"/>
      <family val="1"/>
    </font>
    <font>
      <sz val="10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u/>
      <sz val="22"/>
      <color theme="0"/>
      <name val="Arial"/>
      <family val="2"/>
    </font>
    <font>
      <b/>
      <u/>
      <sz val="11"/>
      <color theme="1"/>
      <name val="Calibri"/>
      <family val="2"/>
      <scheme val="minor"/>
    </font>
    <font>
      <b/>
      <u/>
      <sz val="10"/>
      <color rgb="FF44546A"/>
      <name val="Calibri"/>
      <family val="2"/>
      <scheme val="minor"/>
    </font>
    <font>
      <b/>
      <sz val="10"/>
      <color rgb="FFDAE2DD"/>
      <name val="Calibri"/>
      <family val="2"/>
      <scheme val="minor"/>
    </font>
    <font>
      <sz val="10"/>
      <color rgb="FF006B66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7CE"/>
      </patternFill>
    </fill>
    <fill>
      <patternFill patternType="solid">
        <fgColor rgb="FF44546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6B66"/>
        <bgColor indexed="64"/>
      </patternFill>
    </fill>
    <fill>
      <patternFill patternType="solid">
        <fgColor rgb="FFDAE2DD"/>
        <bgColor indexed="64"/>
      </patternFill>
    </fill>
  </fills>
  <borders count="2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rgb="FF44546A"/>
      </left>
      <right/>
      <top style="thick">
        <color rgb="FF44546A"/>
      </top>
      <bottom style="thick">
        <color rgb="FF44546A"/>
      </bottom>
      <diagonal/>
    </border>
    <border>
      <left/>
      <right style="thick">
        <color rgb="FF44546A"/>
      </right>
      <top style="thick">
        <color rgb="FF44546A"/>
      </top>
      <bottom style="thick">
        <color rgb="FF44546A"/>
      </bottom>
      <diagonal/>
    </border>
    <border>
      <left/>
      <right style="thick">
        <color rgb="FF44546A"/>
      </right>
      <top/>
      <bottom/>
      <diagonal/>
    </border>
    <border>
      <left/>
      <right style="thick">
        <color auto="1"/>
      </right>
      <top/>
      <bottom/>
      <diagonal/>
    </border>
    <border>
      <left style="thin">
        <color theme="0"/>
      </left>
      <right style="thick">
        <color auto="1"/>
      </right>
      <top style="thin">
        <color theme="0"/>
      </top>
      <bottom style="thin">
        <color theme="0"/>
      </bottom>
      <diagonal/>
    </border>
    <border>
      <left/>
      <right style="thick">
        <color auto="1"/>
      </right>
      <top style="thick">
        <color auto="1"/>
      </top>
      <bottom style="thin">
        <color theme="0"/>
      </bottom>
      <diagonal/>
    </border>
    <border>
      <left style="thick">
        <color rgb="FF1F497D"/>
      </left>
      <right style="thick">
        <color rgb="FF1F497D"/>
      </right>
      <top style="thick">
        <color rgb="FF1F497D"/>
      </top>
      <bottom/>
      <diagonal/>
    </border>
    <border>
      <left/>
      <right/>
      <top style="thick">
        <color auto="1"/>
      </top>
      <bottom style="thin">
        <color theme="0"/>
      </bottom>
      <diagonal/>
    </border>
    <border>
      <left style="thick">
        <color auto="1"/>
      </left>
      <right/>
      <top style="thick">
        <color auto="1"/>
      </top>
      <bottom style="thin">
        <color theme="0"/>
      </bottom>
      <diagonal/>
    </border>
    <border>
      <left style="thick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ck">
        <color auto="1"/>
      </right>
      <top style="thin">
        <color theme="0"/>
      </top>
      <bottom/>
      <diagonal/>
    </border>
    <border>
      <left style="thick">
        <color auto="1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ck">
        <color auto="1"/>
      </right>
      <top/>
      <bottom/>
      <diagonal/>
    </border>
    <border>
      <left/>
      <right/>
      <top/>
      <bottom style="thick">
        <color rgb="FFC59C00"/>
      </bottom>
      <diagonal/>
    </border>
    <border>
      <left/>
      <right/>
      <top style="thick">
        <color rgb="FFC59C00"/>
      </top>
      <bottom style="hair">
        <color rgb="FF006B66"/>
      </bottom>
      <diagonal/>
    </border>
    <border>
      <left/>
      <right/>
      <top style="hair">
        <color rgb="FF006B66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3" borderId="0" applyNumberFormat="0" applyBorder="0" applyAlignment="0" applyProtection="0"/>
  </cellStyleXfs>
  <cellXfs count="184">
    <xf numFmtId="0" fontId="0" fillId="0" borderId="0" xfId="0"/>
    <xf numFmtId="10" fontId="0" fillId="0" borderId="0" xfId="3" applyNumberFormat="1" applyFont="1" applyAlignment="1">
      <alignment horizontal="center"/>
    </xf>
    <xf numFmtId="0" fontId="3" fillId="0" borderId="0" xfId="0" applyFont="1" applyAlignment="1">
      <alignment horizontal="center"/>
    </xf>
    <xf numFmtId="168" fontId="3" fillId="0" borderId="0" xfId="3" applyNumberFormat="1" applyFont="1" applyAlignment="1">
      <alignment horizontal="center"/>
    </xf>
    <xf numFmtId="167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0" fontId="3" fillId="0" borderId="0" xfId="3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Font="1"/>
    <xf numFmtId="0" fontId="8" fillId="0" borderId="0" xfId="0" applyFont="1" applyAlignment="1">
      <alignment horizontal="center" vertical="center" wrapText="1"/>
    </xf>
    <xf numFmtId="14" fontId="3" fillId="0" borderId="0" xfId="0" applyNumberFormat="1" applyFont="1" applyFill="1" applyAlignment="1">
      <alignment horizontal="left"/>
    </xf>
    <xf numFmtId="166" fontId="3" fillId="0" borderId="0" xfId="3" applyNumberFormat="1" applyFont="1" applyFill="1" applyAlignment="1">
      <alignment horizontal="center"/>
    </xf>
    <xf numFmtId="168" fontId="3" fillId="0" borderId="0" xfId="3" applyNumberFormat="1" applyFont="1" applyFill="1" applyAlignment="1">
      <alignment horizontal="center"/>
    </xf>
    <xf numFmtId="10" fontId="3" fillId="0" borderId="0" xfId="3" applyNumberFormat="1" applyFont="1" applyFill="1" applyAlignment="1">
      <alignment horizontal="center"/>
    </xf>
    <xf numFmtId="0" fontId="3" fillId="0" borderId="0" xfId="0" applyFont="1" applyFill="1"/>
    <xf numFmtId="166" fontId="3" fillId="0" borderId="0" xfId="0" applyNumberFormat="1" applyFont="1" applyAlignment="1">
      <alignment horizontal="center"/>
    </xf>
    <xf numFmtId="0" fontId="9" fillId="2" borderId="0" xfId="0" applyFont="1" applyFill="1" applyAlignment="1"/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/>
    <xf numFmtId="0" fontId="10" fillId="0" borderId="0" xfId="0" applyFont="1" applyFill="1"/>
    <xf numFmtId="164" fontId="10" fillId="0" borderId="0" xfId="0" applyNumberFormat="1" applyFont="1" applyFill="1"/>
    <xf numFmtId="0" fontId="10" fillId="0" borderId="0" xfId="4" applyFont="1" applyFill="1"/>
    <xf numFmtId="164" fontId="10" fillId="0" borderId="0" xfId="4" applyNumberFormat="1" applyFont="1" applyFill="1"/>
    <xf numFmtId="169" fontId="3" fillId="0" borderId="0" xfId="2" applyNumberFormat="1" applyFont="1" applyAlignment="1">
      <alignment horizontal="center"/>
    </xf>
    <xf numFmtId="170" fontId="3" fillId="0" borderId="0" xfId="2" applyNumberFormat="1" applyFont="1" applyAlignment="1">
      <alignment horizontal="center"/>
    </xf>
    <xf numFmtId="17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43" fontId="3" fillId="0" borderId="0" xfId="1" applyFont="1" applyAlignment="1">
      <alignment horizontal="left"/>
    </xf>
    <xf numFmtId="14" fontId="3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170" fontId="6" fillId="4" borderId="1" xfId="2" applyNumberFormat="1" applyFont="1" applyFill="1" applyBorder="1" applyAlignment="1">
      <alignment horizontal="center" vertical="center" wrapText="1"/>
    </xf>
    <xf numFmtId="170" fontId="6" fillId="4" borderId="1" xfId="0" applyNumberFormat="1" applyFont="1" applyFill="1" applyBorder="1" applyAlignment="1">
      <alignment horizontal="center" vertical="center" wrapText="1"/>
    </xf>
    <xf numFmtId="168" fontId="6" fillId="4" borderId="1" xfId="3" applyNumberFormat="1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167" fontId="6" fillId="4" borderId="1" xfId="0" applyNumberFormat="1" applyFont="1" applyFill="1" applyBorder="1" applyAlignment="1">
      <alignment horizontal="center" vertical="center" wrapText="1"/>
    </xf>
    <xf numFmtId="169" fontId="6" fillId="4" borderId="1" xfId="2" applyNumberFormat="1" applyFont="1" applyFill="1" applyBorder="1" applyAlignment="1">
      <alignment horizontal="center" vertical="center" wrapText="1"/>
    </xf>
    <xf numFmtId="10" fontId="6" fillId="4" borderId="1" xfId="3" applyNumberFormat="1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right" vertical="center"/>
    </xf>
    <xf numFmtId="0" fontId="12" fillId="0" borderId="3" xfId="0" applyFont="1" applyBorder="1" applyAlignment="1">
      <alignment horizontal="center"/>
    </xf>
    <xf numFmtId="168" fontId="0" fillId="0" borderId="0" xfId="3" applyNumberFormat="1" applyFont="1"/>
    <xf numFmtId="170" fontId="3" fillId="0" borderId="0" xfId="0" applyNumberFormat="1" applyFont="1"/>
    <xf numFmtId="170" fontId="0" fillId="0" borderId="0" xfId="0" applyNumberFormat="1" applyAlignment="1">
      <alignment vertical="center"/>
    </xf>
    <xf numFmtId="170" fontId="0" fillId="0" borderId="0" xfId="0" applyNumberFormat="1"/>
    <xf numFmtId="170" fontId="5" fillId="0" borderId="0" xfId="0" applyNumberFormat="1" applyFont="1" applyAlignment="1">
      <alignment horizontal="justify"/>
    </xf>
    <xf numFmtId="0" fontId="0" fillId="0" borderId="5" xfId="0" applyBorder="1"/>
    <xf numFmtId="0" fontId="7" fillId="4" borderId="6" xfId="0" applyFont="1" applyFill="1" applyBorder="1" applyAlignment="1">
      <alignment horizontal="center" vertical="center" wrapText="1"/>
    </xf>
    <xf numFmtId="14" fontId="0" fillId="0" borderId="8" xfId="0" applyNumberFormat="1" applyFont="1" applyBorder="1" applyAlignment="1">
      <alignment horizontal="center"/>
    </xf>
    <xf numFmtId="0" fontId="3" fillId="0" borderId="9" xfId="0" applyFont="1" applyFill="1" applyBorder="1" applyAlignment="1">
      <alignment horizontal="left"/>
    </xf>
    <xf numFmtId="14" fontId="3" fillId="0" borderId="9" xfId="0" applyNumberFormat="1" applyFont="1" applyFill="1" applyBorder="1" applyAlignment="1">
      <alignment horizontal="left"/>
    </xf>
    <xf numFmtId="164" fontId="3" fillId="0" borderId="9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14" fontId="3" fillId="0" borderId="9" xfId="0" applyNumberFormat="1" applyFont="1" applyFill="1" applyBorder="1" applyAlignment="1">
      <alignment horizontal="center"/>
    </xf>
    <xf numFmtId="170" fontId="3" fillId="0" borderId="9" xfId="0" applyNumberFormat="1" applyFont="1" applyFill="1" applyBorder="1" applyAlignment="1">
      <alignment horizontal="center"/>
    </xf>
    <xf numFmtId="170" fontId="3" fillId="0" borderId="9" xfId="2" applyNumberFormat="1" applyFont="1" applyFill="1" applyBorder="1" applyAlignment="1">
      <alignment horizontal="center"/>
    </xf>
    <xf numFmtId="166" fontId="3" fillId="0" borderId="9" xfId="3" applyNumberFormat="1" applyFont="1" applyFill="1" applyBorder="1" applyAlignment="1">
      <alignment horizontal="center"/>
    </xf>
    <xf numFmtId="170" fontId="3" fillId="0" borderId="9" xfId="3" applyNumberFormat="1" applyFont="1" applyFill="1" applyBorder="1" applyAlignment="1">
      <alignment horizontal="center"/>
    </xf>
    <xf numFmtId="168" fontId="3" fillId="0" borderId="9" xfId="3" applyNumberFormat="1" applyFont="1" applyFill="1" applyBorder="1" applyAlignment="1">
      <alignment horizontal="center"/>
    </xf>
    <xf numFmtId="165" fontId="3" fillId="0" borderId="9" xfId="2" applyNumberFormat="1" applyFont="1" applyFill="1" applyBorder="1" applyAlignment="1">
      <alignment horizontal="center"/>
    </xf>
    <xf numFmtId="2" fontId="3" fillId="0" borderId="9" xfId="0" applyNumberFormat="1" applyFont="1" applyFill="1" applyBorder="1" applyAlignment="1">
      <alignment horizontal="center"/>
    </xf>
    <xf numFmtId="10" fontId="3" fillId="0" borderId="9" xfId="3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6" fillId="4" borderId="11" xfId="0" applyFont="1" applyFill="1" applyBorder="1" applyAlignment="1">
      <alignment horizontal="center" vertical="center" wrapText="1"/>
    </xf>
    <xf numFmtId="0" fontId="13" fillId="5" borderId="0" xfId="0" applyFont="1" applyFill="1" applyAlignment="1">
      <alignment horizontal="center"/>
    </xf>
    <xf numFmtId="0" fontId="13" fillId="5" borderId="0" xfId="0" applyFont="1" applyFill="1" applyAlignment="1">
      <alignment horizontal="left"/>
    </xf>
    <xf numFmtId="164" fontId="13" fillId="5" borderId="0" xfId="0" applyNumberFormat="1" applyFont="1" applyFill="1" applyAlignment="1">
      <alignment horizontal="center"/>
    </xf>
    <xf numFmtId="0" fontId="13" fillId="5" borderId="0" xfId="0" applyFont="1" applyFill="1" applyAlignment="1">
      <alignment horizontal="center" vertical="center"/>
    </xf>
    <xf numFmtId="0" fontId="14" fillId="5" borderId="0" xfId="0" applyFont="1" applyFill="1"/>
    <xf numFmtId="0" fontId="0" fillId="0" borderId="5" xfId="0" applyBorder="1" applyAlignment="1">
      <alignment vertical="center"/>
    </xf>
    <xf numFmtId="0" fontId="0" fillId="0" borderId="15" xfId="0" applyBorder="1"/>
    <xf numFmtId="0" fontId="13" fillId="5" borderId="12" xfId="0" applyFont="1" applyFill="1" applyBorder="1" applyAlignment="1">
      <alignment horizontal="center" vertical="center"/>
    </xf>
    <xf numFmtId="0" fontId="13" fillId="5" borderId="12" xfId="0" applyFont="1" applyFill="1" applyBorder="1" applyAlignment="1">
      <alignment horizontal="center"/>
    </xf>
    <xf numFmtId="164" fontId="4" fillId="0" borderId="13" xfId="0" applyNumberFormat="1" applyFont="1" applyBorder="1" applyAlignment="1">
      <alignment horizontal="right"/>
    </xf>
    <xf numFmtId="14" fontId="3" fillId="4" borderId="0" xfId="0" applyNumberFormat="1" applyFont="1" applyFill="1" applyBorder="1" applyAlignment="1">
      <alignment horizontal="left"/>
    </xf>
    <xf numFmtId="0" fontId="3" fillId="4" borderId="5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16" fillId="0" borderId="0" xfId="0" applyFont="1" applyAlignment="1">
      <alignment vertical="center"/>
    </xf>
    <xf numFmtId="0" fontId="17" fillId="0" borderId="12" xfId="0" applyFont="1" applyBorder="1" applyAlignment="1">
      <alignment horizontal="right"/>
    </xf>
    <xf numFmtId="0" fontId="3" fillId="0" borderId="0" xfId="0" quotePrefix="1" applyFont="1" applyFill="1"/>
    <xf numFmtId="14" fontId="0" fillId="0" borderId="0" xfId="0" applyNumberFormat="1"/>
    <xf numFmtId="0" fontId="3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left"/>
    </xf>
    <xf numFmtId="164" fontId="3" fillId="4" borderId="0" xfId="0" applyNumberFormat="1" applyFont="1" applyFill="1" applyBorder="1" applyAlignment="1">
      <alignment horizontal="center"/>
    </xf>
    <xf numFmtId="170" fontId="3" fillId="4" borderId="0" xfId="0" applyNumberFormat="1" applyFont="1" applyFill="1" applyBorder="1" applyAlignment="1">
      <alignment horizontal="center"/>
    </xf>
    <xf numFmtId="170" fontId="3" fillId="4" borderId="0" xfId="2" applyNumberFormat="1" applyFont="1" applyFill="1" applyBorder="1" applyAlignment="1">
      <alignment horizontal="center"/>
    </xf>
    <xf numFmtId="166" fontId="3" fillId="4" borderId="0" xfId="0" applyNumberFormat="1" applyFont="1" applyFill="1" applyBorder="1" applyAlignment="1">
      <alignment horizontal="center"/>
    </xf>
    <xf numFmtId="168" fontId="3" fillId="4" borderId="0" xfId="3" applyNumberFormat="1" applyFont="1" applyFill="1" applyBorder="1" applyAlignment="1">
      <alignment horizontal="center"/>
    </xf>
    <xf numFmtId="167" fontId="3" fillId="4" borderId="0" xfId="0" applyNumberFormat="1" applyFont="1" applyFill="1" applyBorder="1" applyAlignment="1">
      <alignment horizontal="center"/>
    </xf>
    <xf numFmtId="169" fontId="3" fillId="4" borderId="0" xfId="2" applyNumberFormat="1" applyFont="1" applyFill="1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10" fontId="3" fillId="4" borderId="0" xfId="3" applyNumberFormat="1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14" fontId="3" fillId="4" borderId="14" xfId="0" applyNumberFormat="1" applyFont="1" applyFill="1" applyBorder="1" applyAlignment="1">
      <alignment horizontal="left"/>
    </xf>
    <xf numFmtId="0" fontId="3" fillId="4" borderId="14" xfId="0" applyFont="1" applyFill="1" applyBorder="1" applyAlignment="1">
      <alignment horizontal="left"/>
    </xf>
    <xf numFmtId="164" fontId="3" fillId="4" borderId="14" xfId="0" applyNumberFormat="1" applyFont="1" applyFill="1" applyBorder="1" applyAlignment="1">
      <alignment horizontal="center"/>
    </xf>
    <xf numFmtId="170" fontId="3" fillId="4" borderId="14" xfId="0" applyNumberFormat="1" applyFont="1" applyFill="1" applyBorder="1" applyAlignment="1">
      <alignment horizontal="center"/>
    </xf>
    <xf numFmtId="170" fontId="3" fillId="4" borderId="14" xfId="2" applyNumberFormat="1" applyFont="1" applyFill="1" applyBorder="1" applyAlignment="1">
      <alignment horizontal="center"/>
    </xf>
    <xf numFmtId="166" fontId="3" fillId="4" borderId="14" xfId="0" applyNumberFormat="1" applyFont="1" applyFill="1" applyBorder="1" applyAlignment="1">
      <alignment horizontal="center"/>
    </xf>
    <xf numFmtId="168" fontId="3" fillId="4" borderId="14" xfId="3" applyNumberFormat="1" applyFont="1" applyFill="1" applyBorder="1" applyAlignment="1">
      <alignment horizontal="center"/>
    </xf>
    <xf numFmtId="167" fontId="3" fillId="4" borderId="14" xfId="0" applyNumberFormat="1" applyFont="1" applyFill="1" applyBorder="1" applyAlignment="1">
      <alignment horizontal="center"/>
    </xf>
    <xf numFmtId="169" fontId="3" fillId="4" borderId="14" xfId="2" applyNumberFormat="1" applyFont="1" applyFill="1" applyBorder="1" applyAlignment="1">
      <alignment horizontal="center"/>
    </xf>
    <xf numFmtId="2" fontId="3" fillId="4" borderId="14" xfId="0" applyNumberFormat="1" applyFont="1" applyFill="1" applyBorder="1" applyAlignment="1">
      <alignment horizontal="center"/>
    </xf>
    <xf numFmtId="10" fontId="3" fillId="4" borderId="14" xfId="3" applyNumberFormat="1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14" fontId="3" fillId="0" borderId="17" xfId="0" applyNumberFormat="1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164" fontId="3" fillId="0" borderId="17" xfId="0" applyNumberFormat="1" applyFont="1" applyFill="1" applyBorder="1" applyAlignment="1">
      <alignment horizontal="center"/>
    </xf>
    <xf numFmtId="14" fontId="3" fillId="0" borderId="17" xfId="0" applyNumberFormat="1" applyFont="1" applyFill="1" applyBorder="1" applyAlignment="1">
      <alignment horizontal="center"/>
    </xf>
    <xf numFmtId="170" fontId="3" fillId="0" borderId="17" xfId="0" applyNumberFormat="1" applyFont="1" applyFill="1" applyBorder="1" applyAlignment="1">
      <alignment horizontal="center"/>
    </xf>
    <xf numFmtId="170" fontId="3" fillId="0" borderId="17" xfId="2" applyNumberFormat="1" applyFont="1" applyFill="1" applyBorder="1" applyAlignment="1">
      <alignment horizontal="center"/>
    </xf>
    <xf numFmtId="166" fontId="3" fillId="0" borderId="17" xfId="3" applyNumberFormat="1" applyFont="1" applyFill="1" applyBorder="1" applyAlignment="1">
      <alignment horizontal="center"/>
    </xf>
    <xf numFmtId="170" fontId="3" fillId="0" borderId="17" xfId="3" applyNumberFormat="1" applyFont="1" applyFill="1" applyBorder="1" applyAlignment="1">
      <alignment horizontal="center"/>
    </xf>
    <xf numFmtId="165" fontId="3" fillId="0" borderId="17" xfId="2" applyNumberFormat="1" applyFont="1" applyFill="1" applyBorder="1" applyAlignment="1">
      <alignment horizontal="center"/>
    </xf>
    <xf numFmtId="167" fontId="3" fillId="0" borderId="17" xfId="2" applyNumberFormat="1" applyFont="1" applyFill="1" applyBorder="1" applyAlignment="1">
      <alignment horizontal="center"/>
    </xf>
    <xf numFmtId="169" fontId="3" fillId="0" borderId="17" xfId="2" applyNumberFormat="1" applyFont="1" applyFill="1" applyBorder="1" applyAlignment="1">
      <alignment horizontal="center"/>
    </xf>
    <xf numFmtId="2" fontId="3" fillId="0" borderId="17" xfId="0" applyNumberFormat="1" applyFont="1" applyFill="1" applyBorder="1" applyAlignment="1">
      <alignment horizontal="center"/>
    </xf>
    <xf numFmtId="10" fontId="3" fillId="0" borderId="17" xfId="3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6" borderId="19" xfId="0" applyFont="1" applyFill="1" applyBorder="1" applyAlignment="1">
      <alignment horizontal="center"/>
    </xf>
    <xf numFmtId="0" fontId="3" fillId="6" borderId="20" xfId="0" applyFont="1" applyFill="1" applyBorder="1" applyAlignment="1">
      <alignment horizontal="center"/>
    </xf>
    <xf numFmtId="14" fontId="3" fillId="6" borderId="20" xfId="0" applyNumberFormat="1" applyFont="1" applyFill="1" applyBorder="1" applyAlignment="1">
      <alignment horizontal="left"/>
    </xf>
    <xf numFmtId="0" fontId="3" fillId="6" borderId="20" xfId="0" applyFont="1" applyFill="1" applyBorder="1" applyAlignment="1">
      <alignment horizontal="left"/>
    </xf>
    <xf numFmtId="164" fontId="3" fillId="6" borderId="20" xfId="0" applyNumberFormat="1" applyFont="1" applyFill="1" applyBorder="1" applyAlignment="1">
      <alignment horizontal="center"/>
    </xf>
    <xf numFmtId="14" fontId="3" fillId="6" borderId="20" xfId="0" applyNumberFormat="1" applyFont="1" applyFill="1" applyBorder="1" applyAlignment="1">
      <alignment horizontal="center"/>
    </xf>
    <xf numFmtId="170" fontId="3" fillId="6" borderId="20" xfId="0" applyNumberFormat="1" applyFont="1" applyFill="1" applyBorder="1" applyAlignment="1">
      <alignment horizontal="center"/>
    </xf>
    <xf numFmtId="170" fontId="3" fillId="6" borderId="20" xfId="2" applyNumberFormat="1" applyFont="1" applyFill="1" applyBorder="1" applyAlignment="1">
      <alignment horizontal="center"/>
    </xf>
    <xf numFmtId="166" fontId="3" fillId="6" borderId="20" xfId="3" applyNumberFormat="1" applyFont="1" applyFill="1" applyBorder="1" applyAlignment="1">
      <alignment horizontal="center"/>
    </xf>
    <xf numFmtId="170" fontId="3" fillId="6" borderId="20" xfId="3" applyNumberFormat="1" applyFont="1" applyFill="1" applyBorder="1" applyAlignment="1">
      <alignment horizontal="center"/>
    </xf>
    <xf numFmtId="165" fontId="3" fillId="6" borderId="20" xfId="2" applyNumberFormat="1" applyFont="1" applyFill="1" applyBorder="1" applyAlignment="1">
      <alignment horizontal="center"/>
    </xf>
    <xf numFmtId="167" fontId="3" fillId="6" borderId="20" xfId="2" applyNumberFormat="1" applyFont="1" applyFill="1" applyBorder="1" applyAlignment="1">
      <alignment horizontal="center"/>
    </xf>
    <xf numFmtId="169" fontId="3" fillId="6" borderId="20" xfId="2" applyNumberFormat="1" applyFont="1" applyFill="1" applyBorder="1" applyAlignment="1">
      <alignment horizontal="center"/>
    </xf>
    <xf numFmtId="2" fontId="3" fillId="6" borderId="20" xfId="0" applyNumberFormat="1" applyFont="1" applyFill="1" applyBorder="1" applyAlignment="1">
      <alignment horizontal="center"/>
    </xf>
    <xf numFmtId="10" fontId="3" fillId="6" borderId="20" xfId="3" applyNumberFormat="1" applyFont="1" applyFill="1" applyBorder="1" applyAlignment="1">
      <alignment horizontal="center"/>
    </xf>
    <xf numFmtId="0" fontId="3" fillId="6" borderId="2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14" fontId="3" fillId="0" borderId="20" xfId="0" applyNumberFormat="1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164" fontId="3" fillId="0" borderId="20" xfId="0" applyNumberFormat="1" applyFont="1" applyFill="1" applyBorder="1" applyAlignment="1">
      <alignment horizontal="center"/>
    </xf>
    <xf numFmtId="14" fontId="3" fillId="0" borderId="20" xfId="0" applyNumberFormat="1" applyFont="1" applyFill="1" applyBorder="1" applyAlignment="1">
      <alignment horizontal="center"/>
    </xf>
    <xf numFmtId="170" fontId="3" fillId="0" borderId="20" xfId="0" applyNumberFormat="1" applyFont="1" applyFill="1" applyBorder="1" applyAlignment="1">
      <alignment horizontal="center"/>
    </xf>
    <xf numFmtId="170" fontId="3" fillId="0" borderId="20" xfId="2" applyNumberFormat="1" applyFont="1" applyFill="1" applyBorder="1" applyAlignment="1">
      <alignment horizontal="center"/>
    </xf>
    <xf numFmtId="166" fontId="3" fillId="0" borderId="20" xfId="3" applyNumberFormat="1" applyFont="1" applyFill="1" applyBorder="1" applyAlignment="1">
      <alignment horizontal="center"/>
    </xf>
    <xf numFmtId="170" fontId="3" fillId="0" borderId="20" xfId="3" applyNumberFormat="1" applyFont="1" applyFill="1" applyBorder="1" applyAlignment="1">
      <alignment horizontal="center"/>
    </xf>
    <xf numFmtId="165" fontId="3" fillId="0" borderId="20" xfId="2" applyNumberFormat="1" applyFont="1" applyFill="1" applyBorder="1" applyAlignment="1">
      <alignment horizontal="center"/>
    </xf>
    <xf numFmtId="167" fontId="3" fillId="0" borderId="20" xfId="2" applyNumberFormat="1" applyFont="1" applyFill="1" applyBorder="1" applyAlignment="1">
      <alignment horizontal="center"/>
    </xf>
    <xf numFmtId="169" fontId="3" fillId="0" borderId="20" xfId="2" applyNumberFormat="1" applyFont="1" applyFill="1" applyBorder="1" applyAlignment="1">
      <alignment horizontal="center"/>
    </xf>
    <xf numFmtId="171" fontId="3" fillId="0" borderId="20" xfId="0" applyNumberFormat="1" applyFont="1" applyFill="1" applyBorder="1" applyAlignment="1">
      <alignment horizontal="center"/>
    </xf>
    <xf numFmtId="10" fontId="3" fillId="0" borderId="20" xfId="3" applyNumberFormat="1" applyFont="1" applyFill="1" applyBorder="1" applyAlignment="1">
      <alignment horizontal="center"/>
    </xf>
    <xf numFmtId="14" fontId="3" fillId="0" borderId="21" xfId="0" applyNumberFormat="1" applyFont="1" applyFill="1" applyBorder="1" applyAlignment="1">
      <alignment horizontal="center"/>
    </xf>
    <xf numFmtId="2" fontId="3" fillId="0" borderId="20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left"/>
    </xf>
    <xf numFmtId="164" fontId="3" fillId="0" borderId="20" xfId="0" applyNumberFormat="1" applyFont="1" applyBorder="1" applyAlignment="1">
      <alignment horizontal="center"/>
    </xf>
    <xf numFmtId="170" fontId="3" fillId="0" borderId="20" xfId="0" applyNumberFormat="1" applyFont="1" applyBorder="1" applyAlignment="1">
      <alignment horizontal="center"/>
    </xf>
    <xf numFmtId="170" fontId="3" fillId="0" borderId="20" xfId="2" applyNumberFormat="1" applyFont="1" applyBorder="1" applyAlignment="1">
      <alignment horizontal="center"/>
    </xf>
    <xf numFmtId="166" fontId="3" fillId="0" borderId="20" xfId="0" applyNumberFormat="1" applyFont="1" applyBorder="1" applyAlignment="1">
      <alignment horizontal="center"/>
    </xf>
    <xf numFmtId="168" fontId="3" fillId="0" borderId="20" xfId="3" applyNumberFormat="1" applyFont="1" applyFill="1" applyBorder="1" applyAlignment="1">
      <alignment horizontal="center"/>
    </xf>
    <xf numFmtId="167" fontId="3" fillId="0" borderId="20" xfId="0" applyNumberFormat="1" applyFont="1" applyBorder="1" applyAlignment="1">
      <alignment horizontal="center"/>
    </xf>
    <xf numFmtId="169" fontId="3" fillId="0" borderId="20" xfId="2" applyNumberFormat="1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10" fontId="3" fillId="0" borderId="20" xfId="3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67" fontId="3" fillId="5" borderId="20" xfId="2" applyNumberFormat="1" applyFont="1" applyFill="1" applyBorder="1" applyAlignment="1">
      <alignment horizontal="center"/>
    </xf>
    <xf numFmtId="0" fontId="19" fillId="8" borderId="23" xfId="0" applyFont="1" applyFill="1" applyBorder="1" applyAlignment="1">
      <alignment vertical="center"/>
    </xf>
    <xf numFmtId="0" fontId="19" fillId="8" borderId="24" xfId="0" applyFont="1" applyFill="1" applyBorder="1" applyAlignment="1">
      <alignment vertical="center"/>
    </xf>
    <xf numFmtId="14" fontId="16" fillId="0" borderId="0" xfId="0" applyNumberFormat="1" applyFont="1" applyAlignment="1">
      <alignment horizontal="center"/>
    </xf>
    <xf numFmtId="0" fontId="5" fillId="0" borderId="0" xfId="0" applyFont="1" applyAlignment="1">
      <alignment horizontal="justify"/>
    </xf>
    <xf numFmtId="0" fontId="15" fillId="5" borderId="0" xfId="0" applyFont="1" applyFill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18" fillId="7" borderId="22" xfId="0" applyFont="1" applyFill="1" applyBorder="1" applyAlignment="1">
      <alignment horizontal="center" vertical="center"/>
    </xf>
  </cellXfs>
  <cellStyles count="5">
    <cellStyle name="Moeda" xfId="2" builtinId="4"/>
    <cellStyle name="Normal" xfId="0" builtinId="0"/>
    <cellStyle name="Porcentagem" xfId="3" builtinId="5"/>
    <cellStyle name="Ruim" xfId="4" builtinId="27"/>
    <cellStyle name="Vírgula" xfId="1" builtinId="3"/>
  </cellStyles>
  <dxfs count="0"/>
  <tableStyles count="0" defaultTableStyle="TableStyleMedium2" defaultPivotStyle="PivotStyleLight16"/>
  <colors>
    <mruColors>
      <color rgb="FF44546A"/>
      <color rgb="FFE26B0A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rtdsrv.5bff8eb4dcdb4bb8a8a5d02ad05c37d8">
      <tp t="e">
        <v>#N/A</v>
        <stp/>
        <stp>1ddd57f2-98b0-4b2b-a3ce-a6f5f8977e12</stp>
        <stp>1</stp>
        <tr r="K2" s="3"/>
      </tp>
      <tp t="e">
        <v>#N/A</v>
        <stp/>
        <stp>1fc37a19-7461-444d-b34b-588100d26d4e</stp>
        <stp>1</stp>
        <tr r="A2" s="1"/>
      </tp>
      <tp t="e">
        <v>#N/A</v>
        <stp/>
        <stp>394bef71-cf2c-4a5a-84fd-cb9d2762a5dc</stp>
        <stp>1</stp>
        <tr r="M2" s="3"/>
      </tp>
      <tp t="e">
        <v>#N/A</v>
        <stp/>
        <stp>3bf5921f-2e0b-4fe6-b5eb-03b2128b7b7f</stp>
        <stp>1</stp>
        <tr r="N2" s="3"/>
      </tp>
      <tp t="e">
        <v>#N/A</v>
        <stp/>
        <stp>bfb1a959-48cc-4e84-b247-2740eb866609</stp>
        <stp>1</stp>
        <tr r="B2" s="1"/>
      </tp>
      <tp t="e">
        <v>#N/A</v>
        <stp/>
        <stp>b22e8728-a09f-4791-9473-99e4cc3c295c</stp>
        <stp>1</stp>
        <tr r="B4" s="3"/>
      </tp>
      <tp t="e">
        <v>#N/A</v>
        <stp/>
        <stp>798c6edb-58f5-4362-a369-6ce8317cab71</stp>
        <stp>1</stp>
        <tr r="L2" s="3"/>
      </tp>
    </main>
  </volType>
</volType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volatileDependencies" Target="volatileDependenci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28</xdr:col>
      <xdr:colOff>21167</xdr:colOff>
      <xdr:row>0</xdr:row>
      <xdr:rowOff>1555751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33168167" cy="1555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2248958</xdr:colOff>
      <xdr:row>1</xdr:row>
      <xdr:rowOff>66675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737" t="10152"/>
        <a:stretch/>
      </xdr:blipFill>
      <xdr:spPr>
        <a:xfrm>
          <a:off x="0" y="0"/>
          <a:ext cx="4270375" cy="1685925"/>
        </a:xfrm>
        <a:prstGeom prst="rect">
          <a:avLst/>
        </a:prstGeom>
      </xdr:spPr>
    </xdr:pic>
    <xdr:clientData/>
  </xdr:twoCellAnchor>
  <xdr:twoCellAnchor>
    <xdr:from>
      <xdr:col>6</xdr:col>
      <xdr:colOff>539750</xdr:colOff>
      <xdr:row>0</xdr:row>
      <xdr:rowOff>158751</xdr:rowOff>
    </xdr:from>
    <xdr:to>
      <xdr:col>15</xdr:col>
      <xdr:colOff>508000</xdr:colOff>
      <xdr:row>0</xdr:row>
      <xdr:rowOff>1428750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8170333" y="158751"/>
          <a:ext cx="8911167" cy="1269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32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Tahoma" pitchFamily="34" charset="0"/>
              <a:ea typeface="Tahoma" pitchFamily="34" charset="0"/>
              <a:cs typeface="Tahoma" pitchFamily="34" charset="0"/>
            </a:rPr>
            <a:t>Guia</a:t>
          </a:r>
          <a:r>
            <a:rPr lang="en-US" sz="3200" baseline="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Tahoma" pitchFamily="34" charset="0"/>
              <a:ea typeface="Tahoma" pitchFamily="34" charset="0"/>
              <a:cs typeface="Tahoma" pitchFamily="34" charset="0"/>
            </a:rPr>
            <a:t> de</a:t>
          </a:r>
        </a:p>
        <a:p>
          <a:pPr algn="ctr"/>
          <a:r>
            <a:rPr lang="en-US" sz="4400" b="1" baseline="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Tahoma" pitchFamily="34" charset="0"/>
              <a:ea typeface="Tahoma" pitchFamily="34" charset="0"/>
              <a:cs typeface="Tahoma" pitchFamily="34" charset="0"/>
            </a:rPr>
            <a:t>Fundo Imobiliário</a:t>
          </a:r>
          <a:endParaRPr lang="en-US" sz="4400" b="1">
            <a:solidFill>
              <a:schemeClr val="bg1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24</xdr:col>
      <xdr:colOff>137583</xdr:colOff>
      <xdr:row>0</xdr:row>
      <xdr:rowOff>211667</xdr:rowOff>
    </xdr:from>
    <xdr:to>
      <xdr:col>25</xdr:col>
      <xdr:colOff>2275417</xdr:colOff>
      <xdr:row>0</xdr:row>
      <xdr:rowOff>1068917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6183166" y="211667"/>
          <a:ext cx="3175001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>
              <a:solidFill>
                <a:schemeClr val="bg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Pedro Galdi</a:t>
          </a:r>
        </a:p>
        <a:p>
          <a:r>
            <a:rPr lang="en-US" sz="1400" b="0" baseline="0">
              <a:solidFill>
                <a:schemeClr val="bg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pedro.galdi@miraeinvest.com.br</a:t>
          </a:r>
        </a:p>
        <a:p>
          <a:r>
            <a:rPr lang="en-US" sz="1400" b="0" baseline="0">
              <a:solidFill>
                <a:schemeClr val="bg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(11) 2789-2003 / (11) 9929-51641</a:t>
          </a:r>
          <a:endParaRPr lang="en-US" sz="1400" b="0">
            <a:solidFill>
              <a:schemeClr val="bg1"/>
            </a:solidFill>
            <a:effectLst/>
            <a:latin typeface="Tahoma" pitchFamily="34" charset="0"/>
            <a:ea typeface="Tahoma" pitchFamily="34" charset="0"/>
            <a:cs typeface="Tahoma" pitchFamily="34" charset="0"/>
          </a:endParaRPr>
        </a:p>
        <a:p>
          <a:endParaRPr lang="en-US" sz="1400">
            <a:solidFill>
              <a:schemeClr val="bg1"/>
            </a:solidFill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oneCellAnchor>
    <xdr:from>
      <xdr:col>7</xdr:col>
      <xdr:colOff>211666</xdr:colOff>
      <xdr:row>12</xdr:row>
      <xdr:rowOff>31750</xdr:rowOff>
    </xdr:from>
    <xdr:ext cx="184731" cy="264560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77A177DB-055B-4CD2-9773-C2D7866C000C}"/>
            </a:ext>
          </a:extLst>
        </xdr:cNvPr>
        <xdr:cNvSpPr txBox="1"/>
      </xdr:nvSpPr>
      <xdr:spPr>
        <a:xfrm>
          <a:off x="9027583" y="4148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 editAs="oneCell">
    <xdr:from>
      <xdr:col>11</xdr:col>
      <xdr:colOff>208917</xdr:colOff>
      <xdr:row>241</xdr:row>
      <xdr:rowOff>163473</xdr:rowOff>
    </xdr:from>
    <xdr:to>
      <xdr:col>15</xdr:col>
      <xdr:colOff>372957</xdr:colOff>
      <xdr:row>270</xdr:row>
      <xdr:rowOff>123977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6D20E72D-F2A3-4E93-8C1B-44A3C334DD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944591" y="48398501"/>
          <a:ext cx="3974040" cy="55684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431"/>
  <sheetViews>
    <sheetView showGridLines="0" tabSelected="1" zoomScale="87" zoomScaleNormal="87" workbookViewId="0">
      <selection activeCell="A7" sqref="A7"/>
    </sheetView>
  </sheetViews>
  <sheetFormatPr defaultRowHeight="15" x14ac:dyDescent="0.25"/>
  <cols>
    <col min="1" max="1" width="16.140625" style="2" customWidth="1"/>
    <col min="2" max="2" width="14.140625" style="2" bestFit="1" customWidth="1"/>
    <col min="3" max="3" width="34.7109375" style="2" bestFit="1" customWidth="1"/>
    <col min="4" max="4" width="14.28515625" style="28" bestFit="1" customWidth="1"/>
    <col min="5" max="5" width="21.7109375" style="7" customWidth="1"/>
    <col min="6" max="6" width="13.28515625" style="2" bestFit="1" customWidth="1"/>
    <col min="7" max="7" width="17.7109375" style="2" customWidth="1"/>
    <col min="8" max="8" width="14.7109375" style="2" customWidth="1"/>
    <col min="9" max="9" width="18" style="27" customWidth="1"/>
    <col min="10" max="10" width="13.140625" style="26" customWidth="1"/>
    <col min="11" max="14" width="13.140625" style="2" customWidth="1"/>
    <col min="15" max="15" width="17.7109375" style="27" bestFit="1" customWidth="1"/>
    <col min="16" max="16" width="17.85546875" style="26" customWidth="1"/>
    <col min="17" max="17" width="15.85546875" style="27" customWidth="1"/>
    <col min="18" max="18" width="10.7109375" style="3" customWidth="1"/>
    <col min="19" max="19" width="18.7109375" style="2" customWidth="1"/>
    <col min="20" max="20" width="14.140625" style="4" customWidth="1"/>
    <col min="21" max="21" width="18.7109375" style="25" customWidth="1"/>
    <col min="22" max="22" width="20.7109375" style="5" customWidth="1"/>
    <col min="23" max="24" width="12.5703125" style="6" bestFit="1" customWidth="1"/>
    <col min="25" max="25" width="15.5703125" style="6" customWidth="1"/>
    <col min="26" max="26" width="36.140625" style="7" customWidth="1"/>
    <col min="27" max="27" width="38.42578125" style="7" bestFit="1" customWidth="1"/>
    <col min="28" max="28" width="16.28515625" style="2" bestFit="1" customWidth="1"/>
    <col min="29" max="29" width="7.85546875" style="8" bestFit="1" customWidth="1"/>
    <col min="30" max="30" width="14.42578125" style="8" bestFit="1" customWidth="1"/>
    <col min="31" max="31" width="19.28515625" style="9" bestFit="1" customWidth="1"/>
    <col min="32" max="32" width="40.28515625" style="9" bestFit="1" customWidth="1"/>
    <col min="33" max="16384" width="9.140625" style="8"/>
  </cols>
  <sheetData>
    <row r="1" spans="1:32" ht="127.5" customHeight="1" thickBot="1" x14ac:dyDescent="0.3">
      <c r="A1" s="71"/>
      <c r="B1" s="71"/>
      <c r="C1" s="71"/>
      <c r="D1" s="72"/>
      <c r="E1" s="73"/>
      <c r="H1" s="8"/>
      <c r="I1" s="48"/>
      <c r="Q1"/>
      <c r="R1"/>
      <c r="S1"/>
      <c r="T1"/>
      <c r="U1"/>
      <c r="X1" s="1"/>
      <c r="Y1" s="1"/>
      <c r="Z1" s="2"/>
      <c r="AA1" s="2"/>
    </row>
    <row r="2" spans="1:32" s="33" customFormat="1" ht="24.95" customHeight="1" thickTop="1" thickBot="1" x14ac:dyDescent="0.4">
      <c r="A2" s="78"/>
      <c r="B2" s="74"/>
      <c r="C2" s="181"/>
      <c r="D2" s="181"/>
      <c r="E2" s="182"/>
      <c r="F2" s="45" t="s">
        <v>419</v>
      </c>
      <c r="G2" s="46">
        <f>COUNTA(A:A)-3</f>
        <v>232</v>
      </c>
      <c r="H2" s="84" t="s">
        <v>457</v>
      </c>
      <c r="I2" s="49"/>
      <c r="J2" s="35" t="s">
        <v>418</v>
      </c>
      <c r="K2" s="35" t="str">
        <f>_xll.ECONOMATICA(J3:J5,"Return","wtd",$B$4,,,,"DECIMAL",,,"Retorno Semanal")</f>
        <v>Retorno Semanal</v>
      </c>
      <c r="L2" s="35" t="str">
        <f>_xll.ECONOMATICA(J3:J5,"Return","mtd",$B$4,,,,"DECIMAL",,,"Retorno no Mês "&amp;PROPER(TEXT($B$4,"MMM")))</f>
        <v>Retorno no Mês Jul</v>
      </c>
      <c r="M2" s="35" t="str">
        <f>_xll.ECONOMATICA(J3:J5,"Return","ytd",$B$4,,,,"DECIMAL",,,"Retorno no Ano "&amp;TEXT($B$4,"aaaa"))</f>
        <v>Retorno no Ano 2022</v>
      </c>
      <c r="N2" s="35" t="str">
        <f>_xll.ECONOMATICA(J3:J5,"Return","12M",$B$4,,,,"DECIMAL",,,"Retorno 12M")</f>
        <v>Retorno 12M</v>
      </c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76"/>
      <c r="AE2" s="34"/>
      <c r="AF2" s="34"/>
    </row>
    <row r="3" spans="1:32" ht="15.75" thickTop="1" x14ac:dyDescent="0.25">
      <c r="A3" s="79"/>
      <c r="B3" s="71"/>
      <c r="C3" s="75"/>
      <c r="D3" s="75"/>
      <c r="E3" s="75"/>
      <c r="F3"/>
      <c r="G3"/>
      <c r="H3"/>
      <c r="I3" s="50"/>
      <c r="J3" s="31" t="s">
        <v>415</v>
      </c>
      <c r="K3" s="12">
        <v>1.9629426024000002E-3</v>
      </c>
      <c r="L3" s="12">
        <v>9.8533197160999998E-3</v>
      </c>
      <c r="M3" s="12">
        <v>6.4552404834000002E-2</v>
      </c>
      <c r="N3" s="12">
        <v>9.4084153429999998E-2</v>
      </c>
      <c r="O3"/>
      <c r="P3"/>
      <c r="Q3"/>
      <c r="R3"/>
      <c r="S3"/>
      <c r="T3"/>
      <c r="U3"/>
      <c r="V3" s="87"/>
      <c r="W3"/>
      <c r="X3" s="87"/>
      <c r="Y3" s="87"/>
      <c r="Z3"/>
      <c r="AA3"/>
      <c r="AB3" s="52"/>
    </row>
    <row r="4" spans="1:32" ht="15.75" thickBot="1" x14ac:dyDescent="0.3">
      <c r="A4" s="85" t="s">
        <v>6</v>
      </c>
      <c r="B4" s="179">
        <f>IF(B5="",_xll.ECONOMATICA("ibov","Date of Last Quote"),B5)</f>
        <v>44770</v>
      </c>
      <c r="D4" s="180"/>
      <c r="E4" s="180"/>
      <c r="F4" s="180"/>
      <c r="G4" s="180"/>
      <c r="H4" s="180"/>
      <c r="I4" s="51"/>
      <c r="J4" s="31" t="s">
        <v>416</v>
      </c>
      <c r="K4" s="12">
        <v>2.9856730653000001E-3</v>
      </c>
      <c r="L4" s="12">
        <v>2.1676765791E-3</v>
      </c>
      <c r="M4" s="12">
        <v>-1.1088174160000001E-3</v>
      </c>
      <c r="N4" s="12">
        <v>-5.4066335097000002E-3</v>
      </c>
      <c r="O4"/>
      <c r="P4"/>
      <c r="Q4"/>
      <c r="R4" s="47"/>
      <c r="S4"/>
      <c r="T4"/>
      <c r="U4"/>
      <c r="V4"/>
      <c r="W4"/>
      <c r="X4"/>
      <c r="Y4"/>
      <c r="Z4"/>
      <c r="AA4"/>
      <c r="AB4" s="52"/>
    </row>
    <row r="5" spans="1:32" ht="16.5" thickTop="1" thickBot="1" x14ac:dyDescent="0.3">
      <c r="A5" s="80"/>
      <c r="B5" s="54"/>
      <c r="D5" s="180"/>
      <c r="E5" s="180"/>
      <c r="F5" s="180"/>
      <c r="G5" s="180"/>
      <c r="H5" s="180"/>
      <c r="I5" s="51"/>
      <c r="J5" s="31" t="s">
        <v>417</v>
      </c>
      <c r="K5" s="12">
        <v>1.7948379191E-3</v>
      </c>
      <c r="L5" s="12">
        <v>-1.2119050754000001E-2</v>
      </c>
      <c r="M5" s="12">
        <v>3.0817194879999999E-2</v>
      </c>
      <c r="N5" s="12">
        <v>2.3674050724000001E-2</v>
      </c>
      <c r="O5"/>
      <c r="P5"/>
      <c r="Q5"/>
      <c r="R5"/>
      <c r="S5"/>
      <c r="T5"/>
      <c r="U5"/>
      <c r="V5"/>
      <c r="W5"/>
      <c r="X5"/>
      <c r="Y5"/>
      <c r="Z5"/>
      <c r="AA5"/>
      <c r="AB5" s="77"/>
    </row>
    <row r="6" spans="1:32" ht="6.95" customHeight="1" thickTop="1" x14ac:dyDescent="0.25">
      <c r="A6" s="69"/>
      <c r="B6" s="55"/>
      <c r="C6" s="56"/>
      <c r="D6" s="55"/>
      <c r="E6" s="57"/>
      <c r="F6" s="58"/>
      <c r="G6" s="56"/>
      <c r="H6" s="59"/>
      <c r="I6" s="60"/>
      <c r="J6" s="61"/>
      <c r="K6" s="62"/>
      <c r="L6" s="62"/>
      <c r="M6" s="62"/>
      <c r="N6" s="62"/>
      <c r="O6" s="63"/>
      <c r="P6" s="61"/>
      <c r="Q6" s="61"/>
      <c r="R6" s="64"/>
      <c r="S6" s="65"/>
      <c r="T6" s="61">
        <v>44134</v>
      </c>
      <c r="U6" s="61"/>
      <c r="V6" s="66"/>
      <c r="W6" s="61"/>
      <c r="X6" s="61"/>
      <c r="Y6" s="67"/>
      <c r="Z6" s="56"/>
      <c r="AA6" s="56"/>
      <c r="AB6" s="68"/>
    </row>
    <row r="7" spans="1:32" s="10" customFormat="1" ht="41.25" customHeight="1" x14ac:dyDescent="0.25">
      <c r="A7" s="70" t="s">
        <v>1649</v>
      </c>
      <c r="B7" s="35" t="s">
        <v>1650</v>
      </c>
      <c r="C7" s="35" t="s">
        <v>1651</v>
      </c>
      <c r="D7" s="35" t="s">
        <v>1652</v>
      </c>
      <c r="E7" s="44" t="s">
        <v>1653</v>
      </c>
      <c r="F7" s="35" t="s">
        <v>1654</v>
      </c>
      <c r="G7" s="35" t="s">
        <v>1655</v>
      </c>
      <c r="H7" s="36" t="s">
        <v>2</v>
      </c>
      <c r="I7" s="38" t="s">
        <v>1656</v>
      </c>
      <c r="J7" s="37" t="s">
        <v>1657</v>
      </c>
      <c r="K7" s="35" t="s">
        <v>1658</v>
      </c>
      <c r="L7" s="35" t="s">
        <v>1659</v>
      </c>
      <c r="M7" s="35" t="s">
        <v>1660</v>
      </c>
      <c r="N7" s="35" t="s">
        <v>1661</v>
      </c>
      <c r="O7" s="37" t="s">
        <v>1662</v>
      </c>
      <c r="P7" s="37" t="s">
        <v>1663</v>
      </c>
      <c r="Q7" s="38" t="s">
        <v>1664</v>
      </c>
      <c r="R7" s="39" t="s">
        <v>1</v>
      </c>
      <c r="S7" s="40" t="s">
        <v>3</v>
      </c>
      <c r="T7" s="41" t="s">
        <v>1665</v>
      </c>
      <c r="U7" s="42" t="s">
        <v>720</v>
      </c>
      <c r="V7" s="40" t="s">
        <v>4</v>
      </c>
      <c r="W7" s="43" t="s">
        <v>721</v>
      </c>
      <c r="X7" s="43" t="s">
        <v>5</v>
      </c>
      <c r="Y7" s="43" t="s">
        <v>7</v>
      </c>
      <c r="Z7" s="35" t="s">
        <v>1666</v>
      </c>
      <c r="AA7" s="35" t="s">
        <v>1667</v>
      </c>
      <c r="AB7" s="53" t="s">
        <v>434</v>
      </c>
      <c r="AE7" s="34"/>
      <c r="AF7" s="34"/>
    </row>
    <row r="8" spans="1:32" s="15" customFormat="1" x14ac:dyDescent="0.25">
      <c r="A8" s="113" t="s">
        <v>899</v>
      </c>
      <c r="B8" s="114" t="s">
        <v>1142</v>
      </c>
      <c r="C8" s="115" t="s">
        <v>1143</v>
      </c>
      <c r="D8" s="116" t="s">
        <v>1450</v>
      </c>
      <c r="E8" s="117" t="s">
        <v>1668</v>
      </c>
      <c r="F8" s="114" t="s">
        <v>900</v>
      </c>
      <c r="G8" s="115" t="s">
        <v>302</v>
      </c>
      <c r="H8" s="118"/>
      <c r="I8" s="119">
        <v>1119090</v>
      </c>
      <c r="J8" s="120">
        <v>99</v>
      </c>
      <c r="K8" s="121">
        <v>-5.9999999999999995E-4</v>
      </c>
      <c r="L8" s="121">
        <v>7.3000000000000001E-3</v>
      </c>
      <c r="M8" s="121">
        <v>0.12479999999999999</v>
      </c>
      <c r="N8" s="121">
        <v>0.23250000000000001</v>
      </c>
      <c r="O8" s="122">
        <v>96</v>
      </c>
      <c r="P8" s="120">
        <v>224592</v>
      </c>
      <c r="Q8" s="120">
        <v>230714</v>
      </c>
      <c r="R8" s="121">
        <v>-2.6499999999999999E-2</v>
      </c>
      <c r="S8" s="123"/>
      <c r="T8" s="124">
        <v>44756</v>
      </c>
      <c r="U8" s="125">
        <v>1.4</v>
      </c>
      <c r="V8" s="126" t="s">
        <v>468</v>
      </c>
      <c r="W8" s="127">
        <v>1.4E-2</v>
      </c>
      <c r="X8" s="127">
        <v>0.16830000000000001</v>
      </c>
      <c r="Y8" s="127"/>
      <c r="Z8" s="115" t="s">
        <v>909</v>
      </c>
      <c r="AA8" s="115" t="s">
        <v>375</v>
      </c>
      <c r="AB8" s="128"/>
      <c r="AE8" s="9"/>
      <c r="AF8" s="9"/>
    </row>
    <row r="9" spans="1:32" s="15" customFormat="1" x14ac:dyDescent="0.25">
      <c r="A9" s="129" t="s">
        <v>937</v>
      </c>
      <c r="B9" s="130" t="s">
        <v>1142</v>
      </c>
      <c r="C9" s="131" t="s">
        <v>1144</v>
      </c>
      <c r="D9" s="132" t="s">
        <v>1451</v>
      </c>
      <c r="E9" s="133" t="s">
        <v>1669</v>
      </c>
      <c r="F9" s="130" t="s">
        <v>938</v>
      </c>
      <c r="G9" s="131" t="s">
        <v>302</v>
      </c>
      <c r="H9" s="134"/>
      <c r="I9" s="135">
        <v>474925</v>
      </c>
      <c r="J9" s="136">
        <v>89</v>
      </c>
      <c r="K9" s="137">
        <v>0.03</v>
      </c>
      <c r="L9" s="137">
        <v>-1.7299999999999999E-2</v>
      </c>
      <c r="M9" s="137">
        <v>7.3899999999999993E-2</v>
      </c>
      <c r="N9" s="137">
        <v>-4.3E-3</v>
      </c>
      <c r="O9" s="138">
        <v>97</v>
      </c>
      <c r="P9" s="136">
        <v>67354</v>
      </c>
      <c r="Q9" s="136">
        <v>61744</v>
      </c>
      <c r="R9" s="137">
        <v>9.0899999999999995E-2</v>
      </c>
      <c r="S9" s="139"/>
      <c r="T9" s="140">
        <v>44756</v>
      </c>
      <c r="U9" s="141">
        <v>1.05</v>
      </c>
      <c r="V9" s="142" t="s">
        <v>468</v>
      </c>
      <c r="W9" s="143">
        <v>1.1900000000000001E-2</v>
      </c>
      <c r="X9" s="143">
        <v>0.1426</v>
      </c>
      <c r="Y9" s="143"/>
      <c r="Z9" s="131" t="s">
        <v>391</v>
      </c>
      <c r="AA9" s="131" t="s">
        <v>382</v>
      </c>
      <c r="AB9" s="144"/>
      <c r="AE9" s="9"/>
      <c r="AF9" s="9"/>
    </row>
    <row r="10" spans="1:32" s="15" customFormat="1" x14ac:dyDescent="0.25">
      <c r="A10" s="145" t="s">
        <v>10</v>
      </c>
      <c r="B10" s="146" t="s">
        <v>1142</v>
      </c>
      <c r="C10" s="147" t="s">
        <v>1145</v>
      </c>
      <c r="D10" s="148" t="s">
        <v>240</v>
      </c>
      <c r="E10" s="149" t="s">
        <v>1670</v>
      </c>
      <c r="F10" s="146" t="s">
        <v>313</v>
      </c>
      <c r="G10" s="147" t="s">
        <v>300</v>
      </c>
      <c r="H10" s="150"/>
      <c r="I10" s="151">
        <v>853757</v>
      </c>
      <c r="J10" s="152">
        <v>114</v>
      </c>
      <c r="K10" s="153">
        <v>4.3E-3</v>
      </c>
      <c r="L10" s="153">
        <v>2.8E-3</v>
      </c>
      <c r="M10" s="153">
        <v>6.8199999999999997E-2</v>
      </c>
      <c r="N10" s="153">
        <v>1.6299999999999999E-2</v>
      </c>
      <c r="O10" s="154">
        <v>105</v>
      </c>
      <c r="P10" s="152">
        <v>620985</v>
      </c>
      <c r="Q10" s="152">
        <v>675050</v>
      </c>
      <c r="R10" s="153">
        <v>-8.0100000000000005E-2</v>
      </c>
      <c r="S10" s="155"/>
      <c r="T10" s="156">
        <v>44760</v>
      </c>
      <c r="U10" s="157">
        <v>0.78</v>
      </c>
      <c r="V10" s="126" t="s">
        <v>468</v>
      </c>
      <c r="W10" s="159">
        <v>6.8999999999999999E-3</v>
      </c>
      <c r="X10" s="159">
        <v>8.3099999999999993E-2</v>
      </c>
      <c r="Y10" s="159"/>
      <c r="Z10" s="147" t="s">
        <v>391</v>
      </c>
      <c r="AA10" s="147" t="s">
        <v>375</v>
      </c>
      <c r="AB10" s="160"/>
      <c r="AE10" s="9"/>
      <c r="AF10" s="9"/>
    </row>
    <row r="11" spans="1:32" s="15" customFormat="1" x14ac:dyDescent="0.25">
      <c r="A11" s="129" t="s">
        <v>12</v>
      </c>
      <c r="B11" s="130" t="s">
        <v>305</v>
      </c>
      <c r="C11" s="131" t="s">
        <v>1146</v>
      </c>
      <c r="D11" s="132" t="s">
        <v>242</v>
      </c>
      <c r="E11" s="133" t="s">
        <v>1671</v>
      </c>
      <c r="F11" s="130" t="s">
        <v>315</v>
      </c>
      <c r="G11" s="131" t="s">
        <v>299</v>
      </c>
      <c r="H11" s="134"/>
      <c r="I11" s="135">
        <v>77522</v>
      </c>
      <c r="J11" s="136">
        <v>136</v>
      </c>
      <c r="K11" s="137">
        <v>1.5E-3</v>
      </c>
      <c r="L11" s="137">
        <v>-5.4000000000000003E-3</v>
      </c>
      <c r="M11" s="137">
        <v>-2.5399999999999999E-2</v>
      </c>
      <c r="N11" s="137">
        <v>-7.3200000000000001E-2</v>
      </c>
      <c r="O11" s="138">
        <v>216</v>
      </c>
      <c r="P11" s="136">
        <v>138839</v>
      </c>
      <c r="Q11" s="136">
        <v>87335</v>
      </c>
      <c r="R11" s="137">
        <v>0.5897</v>
      </c>
      <c r="S11" s="139"/>
      <c r="T11" s="140">
        <v>44749</v>
      </c>
      <c r="U11" s="141">
        <v>1.54</v>
      </c>
      <c r="V11" s="142" t="s">
        <v>468</v>
      </c>
      <c r="W11" s="143">
        <v>1.1299999999999999E-2</v>
      </c>
      <c r="X11" s="143">
        <v>0.13519999999999999</v>
      </c>
      <c r="Y11" s="143"/>
      <c r="Z11" s="131" t="s">
        <v>375</v>
      </c>
      <c r="AA11" s="131" t="s">
        <v>375</v>
      </c>
      <c r="AB11" s="144"/>
      <c r="AE11" s="9"/>
      <c r="AF11" s="9"/>
    </row>
    <row r="12" spans="1:32" s="15" customFormat="1" x14ac:dyDescent="0.25">
      <c r="A12" s="145" t="s">
        <v>610</v>
      </c>
      <c r="B12" s="146" t="s">
        <v>1142</v>
      </c>
      <c r="C12" s="147" t="s">
        <v>1147</v>
      </c>
      <c r="D12" s="148" t="s">
        <v>1452</v>
      </c>
      <c r="E12" s="149" t="s">
        <v>1672</v>
      </c>
      <c r="F12" s="146" t="s">
        <v>611</v>
      </c>
      <c r="G12" s="147" t="s">
        <v>302</v>
      </c>
      <c r="H12" s="150"/>
      <c r="I12" s="151">
        <v>236901</v>
      </c>
      <c r="J12" s="152">
        <v>92</v>
      </c>
      <c r="K12" s="153">
        <v>-8.2000000000000007E-3</v>
      </c>
      <c r="L12" s="153">
        <v>-4.36E-2</v>
      </c>
      <c r="M12" s="153">
        <v>3.7999999999999999E-2</v>
      </c>
      <c r="N12" s="153">
        <v>-4.1500000000000002E-2</v>
      </c>
      <c r="O12" s="154">
        <v>93</v>
      </c>
      <c r="P12" s="152">
        <v>110156</v>
      </c>
      <c r="Q12" s="152">
        <v>107976</v>
      </c>
      <c r="R12" s="153">
        <v>2.0199999999999999E-2</v>
      </c>
      <c r="S12" s="155"/>
      <c r="T12" s="156">
        <v>44742</v>
      </c>
      <c r="U12" s="157">
        <v>1.18</v>
      </c>
      <c r="V12" s="126" t="s">
        <v>468</v>
      </c>
      <c r="W12" s="159">
        <v>1.2200000000000001E-2</v>
      </c>
      <c r="X12" s="159">
        <v>0.14599999999999999</v>
      </c>
      <c r="Y12" s="159"/>
      <c r="Z12" s="147" t="s">
        <v>667</v>
      </c>
      <c r="AA12" s="147" t="s">
        <v>376</v>
      </c>
      <c r="AB12" s="162"/>
      <c r="AE12" s="9"/>
      <c r="AF12" s="9"/>
    </row>
    <row r="13" spans="1:32" s="15" customFormat="1" x14ac:dyDescent="0.25">
      <c r="A13" s="129" t="s">
        <v>780</v>
      </c>
      <c r="B13" s="130" t="s">
        <v>1142</v>
      </c>
      <c r="C13" s="131" t="s">
        <v>1148</v>
      </c>
      <c r="D13" s="132" t="s">
        <v>1453</v>
      </c>
      <c r="E13" s="133" t="s">
        <v>1673</v>
      </c>
      <c r="F13" s="130" t="s">
        <v>781</v>
      </c>
      <c r="G13" s="131" t="s">
        <v>298</v>
      </c>
      <c r="H13" s="134"/>
      <c r="I13" s="135">
        <v>143613</v>
      </c>
      <c r="J13" s="136">
        <v>73</v>
      </c>
      <c r="K13" s="137">
        <v>-1.1999999999999999E-3</v>
      </c>
      <c r="L13" s="137">
        <v>-2.92E-2</v>
      </c>
      <c r="M13" s="137">
        <v>7.2099999999999997E-2</v>
      </c>
      <c r="N13" s="137">
        <v>-7.9000000000000008E-3</v>
      </c>
      <c r="O13" s="138">
        <v>101</v>
      </c>
      <c r="P13" s="136">
        <v>488356</v>
      </c>
      <c r="Q13" s="136">
        <v>354540</v>
      </c>
      <c r="R13" s="137">
        <v>0.37740000000000001</v>
      </c>
      <c r="S13" s="139"/>
      <c r="T13" s="140">
        <v>44742</v>
      </c>
      <c r="U13" s="141">
        <v>0.8</v>
      </c>
      <c r="V13" s="142" t="s">
        <v>468</v>
      </c>
      <c r="W13" s="143">
        <v>1.0500000000000001E-2</v>
      </c>
      <c r="X13" s="143">
        <v>0.1255</v>
      </c>
      <c r="Y13" s="143"/>
      <c r="Z13" s="131" t="s">
        <v>1020</v>
      </c>
      <c r="AA13" s="131" t="s">
        <v>1025</v>
      </c>
      <c r="AB13" s="144"/>
      <c r="AE13" s="9"/>
      <c r="AF13" s="9"/>
    </row>
    <row r="14" spans="1:32" s="15" customFormat="1" x14ac:dyDescent="0.25">
      <c r="A14" s="145" t="s">
        <v>19</v>
      </c>
      <c r="B14" s="146" t="s">
        <v>397</v>
      </c>
      <c r="C14" s="147" t="s">
        <v>1149</v>
      </c>
      <c r="D14" s="148" t="s">
        <v>249</v>
      </c>
      <c r="E14" s="149" t="s">
        <v>1674</v>
      </c>
      <c r="F14" s="146" t="s">
        <v>322</v>
      </c>
      <c r="G14" s="147" t="s">
        <v>302</v>
      </c>
      <c r="H14" s="150"/>
      <c r="I14" s="151">
        <v>764684</v>
      </c>
      <c r="J14" s="152">
        <v>107</v>
      </c>
      <c r="K14" s="153">
        <v>-2E-3</v>
      </c>
      <c r="L14" s="153">
        <v>-6.7999999999999996E-3</v>
      </c>
      <c r="M14" s="153">
        <v>8.2799999999999999E-2</v>
      </c>
      <c r="N14" s="153">
        <v>6.88E-2</v>
      </c>
      <c r="O14" s="154">
        <v>107</v>
      </c>
      <c r="P14" s="152">
        <v>669443</v>
      </c>
      <c r="Q14" s="152">
        <v>672221</v>
      </c>
      <c r="R14" s="153">
        <v>-4.1000000000000003E-3</v>
      </c>
      <c r="S14" s="155"/>
      <c r="T14" s="156">
        <v>44742</v>
      </c>
      <c r="U14" s="157">
        <v>1.47</v>
      </c>
      <c r="V14" s="126" t="s">
        <v>468</v>
      </c>
      <c r="W14" s="159">
        <v>1.34E-2</v>
      </c>
      <c r="X14" s="159">
        <v>0.16089999999999999</v>
      </c>
      <c r="Y14" s="159"/>
      <c r="Z14" s="147" t="s">
        <v>393</v>
      </c>
      <c r="AA14" s="147" t="s">
        <v>382</v>
      </c>
      <c r="AB14" s="162"/>
      <c r="AE14" s="9"/>
      <c r="AF14" s="9"/>
    </row>
    <row r="15" spans="1:32" s="15" customFormat="1" x14ac:dyDescent="0.25">
      <c r="A15" s="129" t="s">
        <v>440</v>
      </c>
      <c r="B15" s="130" t="s">
        <v>305</v>
      </c>
      <c r="C15" s="131" t="s">
        <v>1150</v>
      </c>
      <c r="D15" s="132" t="s">
        <v>444</v>
      </c>
      <c r="E15" s="133" t="s">
        <v>1675</v>
      </c>
      <c r="F15" s="130" t="s">
        <v>442</v>
      </c>
      <c r="G15" s="131" t="s">
        <v>303</v>
      </c>
      <c r="H15" s="134"/>
      <c r="I15" s="135">
        <v>43406</v>
      </c>
      <c r="J15" s="136">
        <v>117</v>
      </c>
      <c r="K15" s="137">
        <v>3.3999999999999998E-3</v>
      </c>
      <c r="L15" s="137">
        <v>8.0000000000000002E-3</v>
      </c>
      <c r="M15" s="137">
        <v>-3.8E-3</v>
      </c>
      <c r="N15" s="137">
        <v>4.3900000000000002E-2</v>
      </c>
      <c r="O15" s="138">
        <v>99</v>
      </c>
      <c r="P15" s="136">
        <v>69481</v>
      </c>
      <c r="Q15" s="136">
        <v>81900</v>
      </c>
      <c r="R15" s="137">
        <v>-0.15160000000000001</v>
      </c>
      <c r="S15" s="139"/>
      <c r="T15" s="140">
        <v>44742</v>
      </c>
      <c r="U15" s="141">
        <v>1.41</v>
      </c>
      <c r="V15" s="142" t="s">
        <v>468</v>
      </c>
      <c r="W15" s="143">
        <v>1.2E-2</v>
      </c>
      <c r="X15" s="143">
        <v>0.1444</v>
      </c>
      <c r="Y15" s="143"/>
      <c r="Z15" s="131" t="s">
        <v>376</v>
      </c>
      <c r="AA15" s="131" t="s">
        <v>376</v>
      </c>
      <c r="AB15" s="144"/>
      <c r="AE15" s="9"/>
      <c r="AF15" s="9"/>
    </row>
    <row r="16" spans="1:32" s="15" customFormat="1" x14ac:dyDescent="0.25">
      <c r="A16" s="145" t="s">
        <v>14</v>
      </c>
      <c r="B16" s="146" t="s">
        <v>305</v>
      </c>
      <c r="C16" s="147" t="s">
        <v>1151</v>
      </c>
      <c r="D16" s="148" t="s">
        <v>244</v>
      </c>
      <c r="E16" s="149" t="s">
        <v>1676</v>
      </c>
      <c r="F16" s="146" t="s">
        <v>317</v>
      </c>
      <c r="G16" s="147" t="s">
        <v>300</v>
      </c>
      <c r="H16" s="150"/>
      <c r="I16" s="151">
        <v>905951</v>
      </c>
      <c r="J16" s="152">
        <v>79</v>
      </c>
      <c r="K16" s="153">
        <v>1.4E-2</v>
      </c>
      <c r="L16" s="153">
        <v>5.0000000000000001E-4</v>
      </c>
      <c r="M16" s="153">
        <v>-9.9900000000000003E-2</v>
      </c>
      <c r="N16" s="153">
        <v>-0.2273</v>
      </c>
      <c r="O16" s="154">
        <v>100</v>
      </c>
      <c r="P16" s="152">
        <v>1593669</v>
      </c>
      <c r="Q16" s="152">
        <v>1264023</v>
      </c>
      <c r="R16" s="153">
        <v>0.26079999999999998</v>
      </c>
      <c r="S16" s="155"/>
      <c r="T16" s="156">
        <v>44742</v>
      </c>
      <c r="U16" s="157">
        <v>0.89</v>
      </c>
      <c r="V16" s="126" t="s">
        <v>468</v>
      </c>
      <c r="W16" s="159">
        <v>1.11E-2</v>
      </c>
      <c r="X16" s="159">
        <v>0.1331</v>
      </c>
      <c r="Y16" s="159"/>
      <c r="Z16" s="147" t="s">
        <v>378</v>
      </c>
      <c r="AA16" s="147" t="s">
        <v>378</v>
      </c>
      <c r="AB16" s="160"/>
      <c r="AE16" s="9"/>
      <c r="AF16" s="9"/>
    </row>
    <row r="17" spans="1:32" s="15" customFormat="1" x14ac:dyDescent="0.25">
      <c r="A17" s="129" t="s">
        <v>1110</v>
      </c>
      <c r="B17" s="130" t="s">
        <v>1142</v>
      </c>
      <c r="C17" s="131" t="s">
        <v>1403</v>
      </c>
      <c r="D17" s="132" t="s">
        <v>1454</v>
      </c>
      <c r="E17" s="133" t="s">
        <v>1677</v>
      </c>
      <c r="F17" s="130" t="s">
        <v>1404</v>
      </c>
      <c r="G17" s="131" t="s">
        <v>302</v>
      </c>
      <c r="H17" s="134"/>
      <c r="I17" s="135">
        <v>5104</v>
      </c>
      <c r="J17" s="136">
        <v>85</v>
      </c>
      <c r="K17" s="137">
        <v>5.9999999999999995E-4</v>
      </c>
      <c r="L17" s="137">
        <v>-4.1700000000000001E-2</v>
      </c>
      <c r="M17" s="137">
        <v>-7.2400000000000006E-2</v>
      </c>
      <c r="N17" s="137"/>
      <c r="O17" s="138">
        <v>98</v>
      </c>
      <c r="P17" s="136">
        <v>39211</v>
      </c>
      <c r="Q17" s="136">
        <v>33981</v>
      </c>
      <c r="R17" s="137">
        <v>0.15390000000000001</v>
      </c>
      <c r="S17" s="139"/>
      <c r="T17" s="140">
        <v>44756</v>
      </c>
      <c r="U17" s="141">
        <v>1.0900000000000001</v>
      </c>
      <c r="V17" s="142" t="s">
        <v>468</v>
      </c>
      <c r="W17" s="143">
        <v>1.2500000000000001E-2</v>
      </c>
      <c r="X17" s="143">
        <v>0.15029999999999999</v>
      </c>
      <c r="Y17" s="143"/>
      <c r="Z17" s="131" t="s">
        <v>668</v>
      </c>
      <c r="AA17" s="131" t="s">
        <v>375</v>
      </c>
      <c r="AB17" s="144"/>
      <c r="AE17" s="9"/>
      <c r="AF17" s="9"/>
    </row>
    <row r="18" spans="1:32" s="15" customFormat="1" x14ac:dyDescent="0.25">
      <c r="A18" s="145" t="s">
        <v>881</v>
      </c>
      <c r="B18" s="146" t="s">
        <v>1142</v>
      </c>
      <c r="C18" s="147" t="s">
        <v>1152</v>
      </c>
      <c r="D18" s="148" t="s">
        <v>1455</v>
      </c>
      <c r="E18" s="149" t="s">
        <v>1678</v>
      </c>
      <c r="F18" s="146" t="s">
        <v>883</v>
      </c>
      <c r="G18" s="147" t="s">
        <v>300</v>
      </c>
      <c r="H18" s="150"/>
      <c r="I18" s="151">
        <v>597104</v>
      </c>
      <c r="J18" s="152">
        <v>76</v>
      </c>
      <c r="K18" s="153">
        <v>7.6E-3</v>
      </c>
      <c r="L18" s="153">
        <v>-3.09E-2</v>
      </c>
      <c r="M18" s="153">
        <v>-0.1351</v>
      </c>
      <c r="N18" s="153">
        <v>-0.1731</v>
      </c>
      <c r="O18" s="154">
        <v>93</v>
      </c>
      <c r="P18" s="152">
        <v>352641</v>
      </c>
      <c r="Q18" s="152">
        <v>288728</v>
      </c>
      <c r="R18" s="153">
        <v>0.22140000000000001</v>
      </c>
      <c r="S18" s="155"/>
      <c r="T18" s="156">
        <v>44749</v>
      </c>
      <c r="U18" s="157">
        <v>0.8</v>
      </c>
      <c r="V18" s="126" t="s">
        <v>468</v>
      </c>
      <c r="W18" s="159">
        <v>1.03E-2</v>
      </c>
      <c r="X18" s="159">
        <v>0.1239</v>
      </c>
      <c r="Y18" s="159"/>
      <c r="Z18" s="147" t="s">
        <v>668</v>
      </c>
      <c r="AA18" s="147" t="s">
        <v>477</v>
      </c>
      <c r="AB18" s="162"/>
      <c r="AE18" s="9"/>
      <c r="AF18" s="9"/>
    </row>
    <row r="19" spans="1:32" s="15" customFormat="1" x14ac:dyDescent="0.25">
      <c r="A19" s="129" t="s">
        <v>861</v>
      </c>
      <c r="B19" s="130" t="s">
        <v>1142</v>
      </c>
      <c r="C19" s="131" t="s">
        <v>1153</v>
      </c>
      <c r="D19" s="132" t="s">
        <v>1456</v>
      </c>
      <c r="E19" s="133" t="s">
        <v>1679</v>
      </c>
      <c r="F19" s="130" t="s">
        <v>862</v>
      </c>
      <c r="G19" s="131" t="s">
        <v>302</v>
      </c>
      <c r="H19" s="134"/>
      <c r="I19" s="135">
        <v>682046</v>
      </c>
      <c r="J19" s="136">
        <v>7</v>
      </c>
      <c r="K19" s="137">
        <v>4.4200000000000003E-2</v>
      </c>
      <c r="L19" s="137">
        <v>5.57E-2</v>
      </c>
      <c r="M19" s="137">
        <v>2.1299999999999999E-2</v>
      </c>
      <c r="N19" s="137">
        <v>-1.9E-3</v>
      </c>
      <c r="O19" s="138">
        <v>8</v>
      </c>
      <c r="P19" s="136">
        <v>205040</v>
      </c>
      <c r="Q19" s="136">
        <v>187220</v>
      </c>
      <c r="R19" s="137">
        <v>9.5200000000000007E-2</v>
      </c>
      <c r="S19" s="139"/>
      <c r="T19" s="140">
        <v>44748</v>
      </c>
      <c r="U19" s="141">
        <v>0.08</v>
      </c>
      <c r="V19" s="142" t="s">
        <v>468</v>
      </c>
      <c r="W19" s="143">
        <v>1.0999999999999999E-2</v>
      </c>
      <c r="X19" s="143">
        <v>0.13150000000000001</v>
      </c>
      <c r="Y19" s="143"/>
      <c r="Z19" s="131" t="s">
        <v>668</v>
      </c>
      <c r="AA19" s="131" t="s">
        <v>382</v>
      </c>
      <c r="AB19" s="144"/>
      <c r="AE19" s="9"/>
      <c r="AF19" s="9"/>
    </row>
    <row r="20" spans="1:32" s="15" customFormat="1" x14ac:dyDescent="0.25">
      <c r="A20" s="145" t="s">
        <v>927</v>
      </c>
      <c r="B20" s="146" t="s">
        <v>305</v>
      </c>
      <c r="C20" s="147" t="s">
        <v>1439</v>
      </c>
      <c r="D20" s="148" t="s">
        <v>1440</v>
      </c>
      <c r="E20" s="149" t="s">
        <v>1680</v>
      </c>
      <c r="F20" s="146" t="s">
        <v>1441</v>
      </c>
      <c r="G20" s="147" t="s">
        <v>298</v>
      </c>
      <c r="H20" s="150"/>
      <c r="I20" s="151">
        <v>22678</v>
      </c>
      <c r="J20" s="152">
        <v>100</v>
      </c>
      <c r="K20" s="153">
        <v>-7.0000000000000001E-3</v>
      </c>
      <c r="L20" s="153">
        <v>4.3499999999999997E-2</v>
      </c>
      <c r="M20" s="153">
        <v>0.19989999999999999</v>
      </c>
      <c r="N20" s="153">
        <v>0.20549999999999999</v>
      </c>
      <c r="O20" s="154">
        <v>109</v>
      </c>
      <c r="P20" s="152">
        <v>109067</v>
      </c>
      <c r="Q20" s="152">
        <v>100130</v>
      </c>
      <c r="R20" s="153">
        <v>8.9300000000000004E-2</v>
      </c>
      <c r="S20" s="155"/>
      <c r="T20" s="156">
        <v>44749</v>
      </c>
      <c r="U20" s="157">
        <v>0.94</v>
      </c>
      <c r="V20" s="126" t="s">
        <v>468</v>
      </c>
      <c r="W20" s="159">
        <v>9.7000000000000003E-3</v>
      </c>
      <c r="X20" s="159">
        <v>0.1169</v>
      </c>
      <c r="Y20" s="159"/>
      <c r="Z20" s="147" t="s">
        <v>392</v>
      </c>
      <c r="AA20" s="147" t="s">
        <v>375</v>
      </c>
      <c r="AB20" s="162"/>
      <c r="AE20" s="9"/>
      <c r="AF20" s="9"/>
    </row>
    <row r="21" spans="1:32" s="15" customFormat="1" x14ac:dyDescent="0.25">
      <c r="A21" s="129" t="s">
        <v>18</v>
      </c>
      <c r="B21" s="130" t="s">
        <v>1142</v>
      </c>
      <c r="C21" s="131" t="s">
        <v>1154</v>
      </c>
      <c r="D21" s="132" t="s">
        <v>248</v>
      </c>
      <c r="E21" s="133" t="s">
        <v>1681</v>
      </c>
      <c r="F21" s="130" t="s">
        <v>321</v>
      </c>
      <c r="G21" s="131" t="s">
        <v>302</v>
      </c>
      <c r="H21" s="134"/>
      <c r="I21" s="135">
        <v>108483</v>
      </c>
      <c r="J21" s="136">
        <v>83</v>
      </c>
      <c r="K21" s="137">
        <v>-1E-3</v>
      </c>
      <c r="L21" s="137">
        <v>6.3E-3</v>
      </c>
      <c r="M21" s="137">
        <v>1.89E-2</v>
      </c>
      <c r="N21" s="137">
        <v>-5.0099999999999999E-2</v>
      </c>
      <c r="O21" s="138">
        <v>103</v>
      </c>
      <c r="P21" s="136">
        <v>383403</v>
      </c>
      <c r="Q21" s="136">
        <v>307564</v>
      </c>
      <c r="R21" s="137">
        <v>0.24660000000000001</v>
      </c>
      <c r="S21" s="139"/>
      <c r="T21" s="140">
        <v>44742</v>
      </c>
      <c r="U21" s="141">
        <v>0.74</v>
      </c>
      <c r="V21" s="142" t="s">
        <v>468</v>
      </c>
      <c r="W21" s="143">
        <v>8.8999999999999999E-3</v>
      </c>
      <c r="X21" s="143">
        <v>0.1071</v>
      </c>
      <c r="Y21" s="143"/>
      <c r="Z21" s="131" t="s">
        <v>395</v>
      </c>
      <c r="AA21" s="131" t="s">
        <v>380</v>
      </c>
      <c r="AB21" s="144"/>
      <c r="AE21" s="9"/>
      <c r="AF21" s="9"/>
    </row>
    <row r="22" spans="1:32" s="15" customFormat="1" x14ac:dyDescent="0.25">
      <c r="A22" s="145" t="s">
        <v>30</v>
      </c>
      <c r="B22" s="146" t="s">
        <v>1142</v>
      </c>
      <c r="C22" s="147" t="s">
        <v>1155</v>
      </c>
      <c r="D22" s="148" t="s">
        <v>259</v>
      </c>
      <c r="E22" s="149" t="s">
        <v>1682</v>
      </c>
      <c r="F22" s="146" t="s">
        <v>333</v>
      </c>
      <c r="G22" s="147" t="s">
        <v>298</v>
      </c>
      <c r="H22" s="150"/>
      <c r="I22" s="151">
        <v>54424</v>
      </c>
      <c r="J22" s="152">
        <v>5</v>
      </c>
      <c r="K22" s="153">
        <v>0.14990000000000001</v>
      </c>
      <c r="L22" s="153">
        <v>0.125</v>
      </c>
      <c r="M22" s="153">
        <v>0.6895</v>
      </c>
      <c r="N22" s="153">
        <v>0.28789999999999999</v>
      </c>
      <c r="O22" s="154">
        <v>8</v>
      </c>
      <c r="P22" s="152">
        <v>293450</v>
      </c>
      <c r="Q22" s="152">
        <v>167403</v>
      </c>
      <c r="R22" s="153">
        <v>0.753</v>
      </c>
      <c r="S22" s="155"/>
      <c r="T22" s="156">
        <v>44445</v>
      </c>
      <c r="U22" s="157">
        <v>0</v>
      </c>
      <c r="V22" s="126" t="s">
        <v>468</v>
      </c>
      <c r="W22" s="159">
        <v>0</v>
      </c>
      <c r="X22" s="159">
        <v>0</v>
      </c>
      <c r="Y22" s="159"/>
      <c r="Z22" s="147" t="s">
        <v>578</v>
      </c>
      <c r="AA22" s="147" t="s">
        <v>661</v>
      </c>
      <c r="AB22" s="160"/>
      <c r="AE22" s="9"/>
      <c r="AF22" s="9"/>
    </row>
    <row r="23" spans="1:32" s="15" customFormat="1" x14ac:dyDescent="0.25">
      <c r="A23" s="129" t="s">
        <v>627</v>
      </c>
      <c r="B23" s="130" t="s">
        <v>1142</v>
      </c>
      <c r="C23" s="131" t="s">
        <v>1156</v>
      </c>
      <c r="D23" s="132" t="s">
        <v>628</v>
      </c>
      <c r="E23" s="133" t="s">
        <v>1683</v>
      </c>
      <c r="F23" s="130" t="s">
        <v>629</v>
      </c>
      <c r="G23" s="131" t="s">
        <v>298</v>
      </c>
      <c r="H23" s="134" t="s">
        <v>446</v>
      </c>
      <c r="I23" s="135">
        <v>1928548</v>
      </c>
      <c r="J23" s="136">
        <v>99</v>
      </c>
      <c r="K23" s="137">
        <v>1.24E-2</v>
      </c>
      <c r="L23" s="137">
        <v>1.26E-2</v>
      </c>
      <c r="M23" s="137">
        <v>3.5000000000000001E-3</v>
      </c>
      <c r="N23" s="137">
        <v>-2.0000000000000001E-4</v>
      </c>
      <c r="O23" s="138">
        <v>119</v>
      </c>
      <c r="P23" s="136">
        <v>1757604</v>
      </c>
      <c r="Q23" s="136">
        <v>1463099</v>
      </c>
      <c r="R23" s="137">
        <v>0.20130000000000001</v>
      </c>
      <c r="S23" s="139"/>
      <c r="T23" s="140">
        <v>44742</v>
      </c>
      <c r="U23" s="141">
        <v>0.77</v>
      </c>
      <c r="V23" s="142" t="s">
        <v>468</v>
      </c>
      <c r="W23" s="143">
        <v>7.7999999999999996E-3</v>
      </c>
      <c r="X23" s="143">
        <v>9.3799999999999994E-2</v>
      </c>
      <c r="Y23" s="143"/>
      <c r="Z23" s="131" t="s">
        <v>981</v>
      </c>
      <c r="AA23" s="131" t="s">
        <v>376</v>
      </c>
      <c r="AB23" s="144"/>
      <c r="AE23" s="9"/>
      <c r="AF23" s="9"/>
    </row>
    <row r="24" spans="1:32" s="15" customFormat="1" x14ac:dyDescent="0.25">
      <c r="A24" s="145" t="s">
        <v>1343</v>
      </c>
      <c r="B24" s="146" t="s">
        <v>1142</v>
      </c>
      <c r="C24" s="147" t="s">
        <v>1353</v>
      </c>
      <c r="D24" s="148" t="s">
        <v>1457</v>
      </c>
      <c r="E24" s="149" t="s">
        <v>1684</v>
      </c>
      <c r="F24" s="146" t="s">
        <v>1349</v>
      </c>
      <c r="G24" s="147" t="s">
        <v>300</v>
      </c>
      <c r="H24" s="150"/>
      <c r="I24" s="151">
        <v>270870</v>
      </c>
      <c r="J24" s="152">
        <v>9</v>
      </c>
      <c r="K24" s="153">
        <v>-1.06E-2</v>
      </c>
      <c r="L24" s="153">
        <v>8.5000000000000006E-3</v>
      </c>
      <c r="M24" s="153">
        <v>5.8799999999999998E-2</v>
      </c>
      <c r="N24" s="153"/>
      <c r="O24" s="154">
        <v>9</v>
      </c>
      <c r="P24" s="152">
        <v>55313</v>
      </c>
      <c r="Q24" s="152">
        <v>54656</v>
      </c>
      <c r="R24" s="153">
        <v>1.2E-2</v>
      </c>
      <c r="S24" s="155"/>
      <c r="T24" s="156">
        <v>44748</v>
      </c>
      <c r="U24" s="157">
        <v>0.16</v>
      </c>
      <c r="V24" s="126" t="s">
        <v>468</v>
      </c>
      <c r="W24" s="159">
        <v>1.6799999999999999E-2</v>
      </c>
      <c r="X24" s="159">
        <v>0.2019</v>
      </c>
      <c r="Y24" s="159"/>
      <c r="Z24" s="147" t="s">
        <v>1357</v>
      </c>
      <c r="AA24" s="147" t="s">
        <v>382</v>
      </c>
      <c r="AB24" s="162"/>
      <c r="AE24" s="9"/>
      <c r="AF24" s="9"/>
    </row>
    <row r="25" spans="1:32" s="15" customFormat="1" x14ac:dyDescent="0.25">
      <c r="A25" s="129" t="s">
        <v>17</v>
      </c>
      <c r="B25" s="130" t="s">
        <v>305</v>
      </c>
      <c r="C25" s="131" t="s">
        <v>1157</v>
      </c>
      <c r="D25" s="132" t="s">
        <v>247</v>
      </c>
      <c r="E25" s="133" t="s">
        <v>1685</v>
      </c>
      <c r="F25" s="130" t="s">
        <v>320</v>
      </c>
      <c r="G25" s="131" t="s">
        <v>300</v>
      </c>
      <c r="H25" s="134"/>
      <c r="I25" s="135">
        <v>1511450</v>
      </c>
      <c r="J25" s="136">
        <v>56</v>
      </c>
      <c r="K25" s="137">
        <v>1.4500000000000001E-2</v>
      </c>
      <c r="L25" s="137">
        <v>-9.1399999999999995E-2</v>
      </c>
      <c r="M25" s="137">
        <v>-0.1923</v>
      </c>
      <c r="N25" s="137">
        <v>-0.24959999999999999</v>
      </c>
      <c r="O25" s="138">
        <v>101</v>
      </c>
      <c r="P25" s="136">
        <v>2693877</v>
      </c>
      <c r="Q25" s="136">
        <v>1486145</v>
      </c>
      <c r="R25" s="137">
        <v>0.81269999999999998</v>
      </c>
      <c r="S25" s="139"/>
      <c r="T25" s="140">
        <v>44749</v>
      </c>
      <c r="U25" s="141">
        <v>0.47</v>
      </c>
      <c r="V25" s="142" t="s">
        <v>468</v>
      </c>
      <c r="W25" s="143">
        <v>7.9000000000000008E-3</v>
      </c>
      <c r="X25" s="143">
        <v>9.4799999999999995E-2</v>
      </c>
      <c r="Y25" s="143"/>
      <c r="Z25" s="131" t="s">
        <v>392</v>
      </c>
      <c r="AA25" s="131" t="s">
        <v>375</v>
      </c>
      <c r="AB25" s="144"/>
      <c r="AE25" s="9"/>
      <c r="AF25" s="9"/>
    </row>
    <row r="26" spans="1:32" s="15" customFormat="1" x14ac:dyDescent="0.25">
      <c r="A26" s="145" t="s">
        <v>32</v>
      </c>
      <c r="B26" s="146" t="s">
        <v>1142</v>
      </c>
      <c r="C26" s="147" t="s">
        <v>1158</v>
      </c>
      <c r="D26" s="148" t="s">
        <v>261</v>
      </c>
      <c r="E26" s="149" t="s">
        <v>1686</v>
      </c>
      <c r="F26" s="146" t="s">
        <v>335</v>
      </c>
      <c r="G26" s="147" t="s">
        <v>302</v>
      </c>
      <c r="H26" s="150" t="s">
        <v>446</v>
      </c>
      <c r="I26" s="151">
        <v>782885</v>
      </c>
      <c r="J26" s="152">
        <v>87</v>
      </c>
      <c r="K26" s="153">
        <v>2.2000000000000001E-3</v>
      </c>
      <c r="L26" s="153">
        <v>1.26E-2</v>
      </c>
      <c r="M26" s="153">
        <v>5.8599999999999999E-2</v>
      </c>
      <c r="N26" s="153">
        <v>0.1036</v>
      </c>
      <c r="O26" s="154">
        <v>93</v>
      </c>
      <c r="P26" s="152">
        <v>567522</v>
      </c>
      <c r="Q26" s="152">
        <v>529174</v>
      </c>
      <c r="R26" s="153">
        <v>7.2499999999999995E-2</v>
      </c>
      <c r="S26" s="155"/>
      <c r="T26" s="156">
        <v>44749</v>
      </c>
      <c r="U26" s="157">
        <v>1.2</v>
      </c>
      <c r="V26" s="126" t="s">
        <v>468</v>
      </c>
      <c r="W26" s="159">
        <v>1.3599999999999999E-2</v>
      </c>
      <c r="X26" s="159">
        <v>0.1628</v>
      </c>
      <c r="Y26" s="159"/>
      <c r="Z26" s="147" t="s">
        <v>392</v>
      </c>
      <c r="AA26" s="147" t="s">
        <v>375</v>
      </c>
      <c r="AB26" s="162"/>
      <c r="AE26" s="9"/>
      <c r="AF26" s="9"/>
    </row>
    <row r="27" spans="1:32" s="15" customFormat="1" x14ac:dyDescent="0.25">
      <c r="A27" s="129" t="s">
        <v>601</v>
      </c>
      <c r="B27" s="130" t="s">
        <v>1142</v>
      </c>
      <c r="C27" s="131" t="s">
        <v>1159</v>
      </c>
      <c r="D27" s="132" t="s">
        <v>603</v>
      </c>
      <c r="E27" s="133" t="s">
        <v>1687</v>
      </c>
      <c r="F27" s="130" t="s">
        <v>604</v>
      </c>
      <c r="G27" s="131" t="s">
        <v>300</v>
      </c>
      <c r="H27" s="134" t="s">
        <v>446</v>
      </c>
      <c r="I27" s="135">
        <v>3333499</v>
      </c>
      <c r="J27" s="136">
        <v>99</v>
      </c>
      <c r="K27" s="137">
        <v>-2.2000000000000001E-3</v>
      </c>
      <c r="L27" s="137">
        <v>-4.4000000000000003E-3</v>
      </c>
      <c r="M27" s="137">
        <v>-2.6599999999999999E-2</v>
      </c>
      <c r="N27" s="137">
        <v>-2.5399999999999999E-2</v>
      </c>
      <c r="O27" s="138">
        <v>99</v>
      </c>
      <c r="P27" s="136">
        <v>1653069</v>
      </c>
      <c r="Q27" s="136">
        <v>1651650</v>
      </c>
      <c r="R27" s="137">
        <v>8.9999999999999998E-4</v>
      </c>
      <c r="S27" s="139"/>
      <c r="T27" s="140">
        <v>44757</v>
      </c>
      <c r="U27" s="141">
        <v>0.82</v>
      </c>
      <c r="V27" s="142" t="s">
        <v>468</v>
      </c>
      <c r="W27" s="143">
        <v>8.3999999999999995E-3</v>
      </c>
      <c r="X27" s="143">
        <v>0.1004</v>
      </c>
      <c r="Y27" s="143"/>
      <c r="Z27" s="131" t="s">
        <v>392</v>
      </c>
      <c r="AA27" s="131" t="s">
        <v>375</v>
      </c>
      <c r="AB27" s="144"/>
      <c r="AE27" s="9"/>
      <c r="AF27" s="9"/>
    </row>
    <row r="28" spans="1:32" s="15" customFormat="1" x14ac:dyDescent="0.25">
      <c r="A28" s="145" t="s">
        <v>1066</v>
      </c>
      <c r="B28" s="146" t="s">
        <v>1142</v>
      </c>
      <c r="C28" s="147" t="s">
        <v>1160</v>
      </c>
      <c r="D28" s="148" t="s">
        <v>1458</v>
      </c>
      <c r="E28" s="149" t="s">
        <v>1688</v>
      </c>
      <c r="F28" s="146" t="s">
        <v>1076</v>
      </c>
      <c r="G28" s="147" t="s">
        <v>302</v>
      </c>
      <c r="H28" s="150"/>
      <c r="I28" s="151">
        <v>99456</v>
      </c>
      <c r="J28" s="152">
        <v>66</v>
      </c>
      <c r="K28" s="153">
        <v>-3.0000000000000001E-3</v>
      </c>
      <c r="L28" s="153">
        <v>4.5999999999999999E-3</v>
      </c>
      <c r="M28" s="153">
        <v>2.4299999999999999E-2</v>
      </c>
      <c r="N28" s="153">
        <v>-2.8500000000000001E-2</v>
      </c>
      <c r="O28" s="154">
        <v>85</v>
      </c>
      <c r="P28" s="152">
        <v>58513</v>
      </c>
      <c r="Q28" s="152">
        <v>45198</v>
      </c>
      <c r="R28" s="153">
        <v>0.29459999999999997</v>
      </c>
      <c r="S28" s="155"/>
      <c r="T28" s="156">
        <v>44743</v>
      </c>
      <c r="U28" s="157">
        <v>0.63</v>
      </c>
      <c r="V28" s="126" t="s">
        <v>468</v>
      </c>
      <c r="W28" s="159">
        <v>9.4000000000000004E-3</v>
      </c>
      <c r="X28" s="159">
        <v>0.1132</v>
      </c>
      <c r="Y28" s="159"/>
      <c r="Z28" s="147" t="s">
        <v>1102</v>
      </c>
      <c r="AA28" s="147" t="s">
        <v>383</v>
      </c>
      <c r="AB28" s="160"/>
      <c r="AE28" s="9"/>
      <c r="AF28" s="9"/>
    </row>
    <row r="29" spans="1:32" s="15" customFormat="1" x14ac:dyDescent="0.25">
      <c r="A29" s="129" t="s">
        <v>429</v>
      </c>
      <c r="B29" s="130" t="s">
        <v>1142</v>
      </c>
      <c r="C29" s="131" t="s">
        <v>1161</v>
      </c>
      <c r="D29" s="132" t="s">
        <v>431</v>
      </c>
      <c r="E29" s="133" t="s">
        <v>1689</v>
      </c>
      <c r="F29" s="130" t="s">
        <v>432</v>
      </c>
      <c r="G29" s="131" t="s">
        <v>302</v>
      </c>
      <c r="H29" s="134"/>
      <c r="I29" s="135">
        <v>14086</v>
      </c>
      <c r="J29" s="136">
        <v>63</v>
      </c>
      <c r="K29" s="137">
        <v>-1.4200000000000001E-2</v>
      </c>
      <c r="L29" s="137">
        <v>6.8999999999999999E-3</v>
      </c>
      <c r="M29" s="137">
        <v>-2.0400000000000001E-2</v>
      </c>
      <c r="N29" s="137">
        <v>-7.1499999999999994E-2</v>
      </c>
      <c r="O29" s="138">
        <v>82</v>
      </c>
      <c r="P29" s="136">
        <v>129989</v>
      </c>
      <c r="Q29" s="136">
        <v>99383</v>
      </c>
      <c r="R29" s="137">
        <v>0.308</v>
      </c>
      <c r="S29" s="139"/>
      <c r="T29" s="140">
        <v>44743</v>
      </c>
      <c r="U29" s="141">
        <v>0.64</v>
      </c>
      <c r="V29" s="142" t="s">
        <v>468</v>
      </c>
      <c r="W29" s="143">
        <v>1.01E-2</v>
      </c>
      <c r="X29" s="143">
        <v>0.12130000000000001</v>
      </c>
      <c r="Y29" s="143"/>
      <c r="Z29" s="131" t="s">
        <v>1102</v>
      </c>
      <c r="AA29" s="131" t="s">
        <v>383</v>
      </c>
      <c r="AB29" s="144"/>
      <c r="AE29" s="9"/>
      <c r="AF29" s="9"/>
    </row>
    <row r="30" spans="1:32" s="15" customFormat="1" x14ac:dyDescent="0.25">
      <c r="A30" s="145" t="s">
        <v>651</v>
      </c>
      <c r="B30" s="146" t="s">
        <v>1142</v>
      </c>
      <c r="C30" s="147" t="s">
        <v>1162</v>
      </c>
      <c r="D30" s="148" t="s">
        <v>1459</v>
      </c>
      <c r="E30" s="149" t="s">
        <v>1690</v>
      </c>
      <c r="F30" s="146" t="s">
        <v>652</v>
      </c>
      <c r="G30" s="147" t="s">
        <v>302</v>
      </c>
      <c r="H30" s="150"/>
      <c r="I30" s="151">
        <v>524424</v>
      </c>
      <c r="J30" s="152">
        <v>69</v>
      </c>
      <c r="K30" s="153">
        <v>0</v>
      </c>
      <c r="L30" s="153">
        <v>2.5000000000000001E-3</v>
      </c>
      <c r="M30" s="153">
        <v>4.3299999999999998E-2</v>
      </c>
      <c r="N30" s="153">
        <v>-6.59E-2</v>
      </c>
      <c r="O30" s="154">
        <v>77</v>
      </c>
      <c r="P30" s="152">
        <v>421443</v>
      </c>
      <c r="Q30" s="152">
        <v>373964</v>
      </c>
      <c r="R30" s="153">
        <v>0.127</v>
      </c>
      <c r="S30" s="155"/>
      <c r="T30" s="156">
        <v>44750</v>
      </c>
      <c r="U30" s="157">
        <v>0.6</v>
      </c>
      <c r="V30" s="126" t="s">
        <v>468</v>
      </c>
      <c r="W30" s="159">
        <v>8.6E-3</v>
      </c>
      <c r="X30" s="159">
        <v>0.1033</v>
      </c>
      <c r="Y30" s="159"/>
      <c r="Z30" s="147" t="s">
        <v>1599</v>
      </c>
      <c r="AA30" s="147" t="s">
        <v>375</v>
      </c>
      <c r="AB30" s="162"/>
      <c r="AE30" s="9"/>
      <c r="AF30" s="9"/>
    </row>
    <row r="31" spans="1:32" s="15" customFormat="1" x14ac:dyDescent="0.25">
      <c r="A31" s="129" t="s">
        <v>730</v>
      </c>
      <c r="B31" s="130" t="s">
        <v>1142</v>
      </c>
      <c r="C31" s="131" t="s">
        <v>1163</v>
      </c>
      <c r="D31" s="132" t="s">
        <v>252</v>
      </c>
      <c r="E31" s="133" t="s">
        <v>1691</v>
      </c>
      <c r="F31" s="130" t="s">
        <v>731</v>
      </c>
      <c r="G31" s="131" t="s">
        <v>302</v>
      </c>
      <c r="H31" s="134"/>
      <c r="I31" s="135">
        <v>6795821</v>
      </c>
      <c r="J31" s="136">
        <v>88</v>
      </c>
      <c r="K31" s="137">
        <v>-2.06E-2</v>
      </c>
      <c r="L31" s="137">
        <v>-2.1100000000000001E-2</v>
      </c>
      <c r="M31" s="137">
        <v>-4.1000000000000003E-3</v>
      </c>
      <c r="N31" s="137">
        <v>7.7999999999999996E-3</v>
      </c>
      <c r="O31" s="138">
        <v>91</v>
      </c>
      <c r="P31" s="136">
        <v>2888420</v>
      </c>
      <c r="Q31" s="136">
        <v>2792120</v>
      </c>
      <c r="R31" s="137">
        <v>3.4500000000000003E-2</v>
      </c>
      <c r="S31" s="139"/>
      <c r="T31" s="140">
        <v>44754</v>
      </c>
      <c r="U31" s="141">
        <v>1.1000000000000001</v>
      </c>
      <c r="V31" s="142" t="s">
        <v>468</v>
      </c>
      <c r="W31" s="143">
        <v>1.21E-2</v>
      </c>
      <c r="X31" s="143">
        <v>0.14510000000000001</v>
      </c>
      <c r="Y31" s="143"/>
      <c r="Z31" s="131" t="s">
        <v>1599</v>
      </c>
      <c r="AA31" s="131" t="s">
        <v>375</v>
      </c>
      <c r="AB31" s="144"/>
      <c r="AE31" s="9"/>
      <c r="AF31" s="9"/>
    </row>
    <row r="32" spans="1:32" s="15" customFormat="1" x14ac:dyDescent="0.25">
      <c r="A32" s="145" t="s">
        <v>1013</v>
      </c>
      <c r="B32" s="146" t="s">
        <v>1142</v>
      </c>
      <c r="C32" s="147" t="s">
        <v>1164</v>
      </c>
      <c r="D32" s="148" t="s">
        <v>1460</v>
      </c>
      <c r="E32" s="149" t="s">
        <v>1692</v>
      </c>
      <c r="F32" s="146" t="s">
        <v>1014</v>
      </c>
      <c r="G32" s="147" t="s">
        <v>300</v>
      </c>
      <c r="H32" s="150"/>
      <c r="I32" s="151">
        <v>319119</v>
      </c>
      <c r="J32" s="152">
        <v>98</v>
      </c>
      <c r="K32" s="153">
        <v>-1.18E-2</v>
      </c>
      <c r="L32" s="153">
        <v>-5.2299999999999999E-2</v>
      </c>
      <c r="M32" s="153">
        <v>-2.9000000000000001E-2</v>
      </c>
      <c r="N32" s="153">
        <v>6.2399999999999997E-2</v>
      </c>
      <c r="O32" s="154">
        <v>104</v>
      </c>
      <c r="P32" s="152">
        <v>187102</v>
      </c>
      <c r="Q32" s="152">
        <v>176641</v>
      </c>
      <c r="R32" s="153">
        <v>5.9200000000000003E-2</v>
      </c>
      <c r="S32" s="155"/>
      <c r="T32" s="156">
        <v>44742</v>
      </c>
      <c r="U32" s="157">
        <v>1.38</v>
      </c>
      <c r="V32" s="126" t="s">
        <v>468</v>
      </c>
      <c r="W32" s="159">
        <v>1.32E-2</v>
      </c>
      <c r="X32" s="159">
        <v>0.1585</v>
      </c>
      <c r="Y32" s="159"/>
      <c r="Z32" s="147" t="s">
        <v>921</v>
      </c>
      <c r="AA32" s="147" t="s">
        <v>387</v>
      </c>
      <c r="AB32" s="162"/>
      <c r="AE32" s="9"/>
      <c r="AF32" s="9"/>
    </row>
    <row r="33" spans="1:32" s="15" customFormat="1" x14ac:dyDescent="0.25">
      <c r="A33" s="129" t="s">
        <v>20</v>
      </c>
      <c r="B33" s="130" t="s">
        <v>1142</v>
      </c>
      <c r="C33" s="131" t="s">
        <v>1165</v>
      </c>
      <c r="D33" s="132" t="s">
        <v>250</v>
      </c>
      <c r="E33" s="133" t="s">
        <v>1693</v>
      </c>
      <c r="F33" s="130" t="s">
        <v>323</v>
      </c>
      <c r="G33" s="131" t="s">
        <v>298</v>
      </c>
      <c r="H33" s="134"/>
      <c r="I33" s="135">
        <v>78854</v>
      </c>
      <c r="J33" s="136">
        <v>61</v>
      </c>
      <c r="K33" s="137">
        <v>-3.2599999999999997E-2</v>
      </c>
      <c r="L33" s="137">
        <v>1.17E-2</v>
      </c>
      <c r="M33" s="137">
        <v>6.3500000000000001E-2</v>
      </c>
      <c r="N33" s="137">
        <v>-4.41E-2</v>
      </c>
      <c r="O33" s="138">
        <v>77</v>
      </c>
      <c r="P33" s="136">
        <v>108850</v>
      </c>
      <c r="Q33" s="136">
        <v>85961</v>
      </c>
      <c r="R33" s="137">
        <v>0.26629999999999998</v>
      </c>
      <c r="S33" s="139"/>
      <c r="T33" s="140">
        <v>44742</v>
      </c>
      <c r="U33" s="141">
        <v>1.03</v>
      </c>
      <c r="V33" s="142" t="s">
        <v>468</v>
      </c>
      <c r="W33" s="143">
        <v>1.6899999999999998E-2</v>
      </c>
      <c r="X33" s="143">
        <v>0.2024</v>
      </c>
      <c r="Y33" s="143"/>
      <c r="Z33" s="131" t="s">
        <v>373</v>
      </c>
      <c r="AA33" s="131" t="s">
        <v>373</v>
      </c>
      <c r="AB33" s="144"/>
      <c r="AE33" s="9"/>
      <c r="AF33" s="9"/>
    </row>
    <row r="34" spans="1:32" s="15" customFormat="1" x14ac:dyDescent="0.25">
      <c r="A34" s="145" t="s">
        <v>23</v>
      </c>
      <c r="B34" s="146" t="s">
        <v>305</v>
      </c>
      <c r="C34" s="147" t="s">
        <v>1166</v>
      </c>
      <c r="D34" s="148" t="s">
        <v>253</v>
      </c>
      <c r="E34" s="149" t="s">
        <v>1694</v>
      </c>
      <c r="F34" s="146" t="s">
        <v>326</v>
      </c>
      <c r="G34" s="147" t="s">
        <v>298</v>
      </c>
      <c r="H34" s="150"/>
      <c r="I34" s="151">
        <v>25401</v>
      </c>
      <c r="J34" s="152">
        <v>33</v>
      </c>
      <c r="K34" s="153">
        <v>4.1399999999999999E-2</v>
      </c>
      <c r="L34" s="153">
        <v>-2.3999999999999998E-3</v>
      </c>
      <c r="M34" s="153">
        <v>-2.4299999999999999E-2</v>
      </c>
      <c r="N34" s="153">
        <v>-0.14180000000000001</v>
      </c>
      <c r="O34" s="154">
        <v>87</v>
      </c>
      <c r="P34" s="152">
        <v>257461</v>
      </c>
      <c r="Q34" s="152">
        <v>97266</v>
      </c>
      <c r="R34" s="153">
        <v>1.647</v>
      </c>
      <c r="S34" s="155"/>
      <c r="T34" s="156">
        <v>44763</v>
      </c>
      <c r="U34" s="157">
        <v>0.1</v>
      </c>
      <c r="V34" s="126" t="s">
        <v>468</v>
      </c>
      <c r="W34" s="159">
        <v>3.0000000000000001E-3</v>
      </c>
      <c r="X34" s="159">
        <v>3.5999999999999997E-2</v>
      </c>
      <c r="Y34" s="159"/>
      <c r="Z34" s="147" t="s">
        <v>392</v>
      </c>
      <c r="AA34" s="147" t="s">
        <v>375</v>
      </c>
      <c r="AB34" s="160"/>
      <c r="AE34" s="9"/>
      <c r="AF34" s="9"/>
    </row>
    <row r="35" spans="1:32" s="15" customFormat="1" x14ac:dyDescent="0.25">
      <c r="A35" s="129" t="s">
        <v>24</v>
      </c>
      <c r="B35" s="130" t="s">
        <v>305</v>
      </c>
      <c r="C35" s="131" t="s">
        <v>1167</v>
      </c>
      <c r="D35" s="132" t="s">
        <v>254</v>
      </c>
      <c r="E35" s="133" t="s">
        <v>1695</v>
      </c>
      <c r="F35" s="130" t="s">
        <v>327</v>
      </c>
      <c r="G35" s="131" t="s">
        <v>298</v>
      </c>
      <c r="H35" s="134"/>
      <c r="I35" s="135">
        <v>40454</v>
      </c>
      <c r="J35" s="136">
        <v>60</v>
      </c>
      <c r="K35" s="137">
        <v>-1.0800000000000001E-2</v>
      </c>
      <c r="L35" s="137">
        <v>0</v>
      </c>
      <c r="M35" s="137">
        <v>4.9599999999999998E-2</v>
      </c>
      <c r="N35" s="137">
        <v>-5.7200000000000001E-2</v>
      </c>
      <c r="O35" s="138">
        <v>90</v>
      </c>
      <c r="P35" s="136">
        <v>163633</v>
      </c>
      <c r="Q35" s="136">
        <v>108034</v>
      </c>
      <c r="R35" s="137">
        <v>0.51459999999999995</v>
      </c>
      <c r="S35" s="139"/>
      <c r="T35" s="140">
        <v>44749</v>
      </c>
      <c r="U35" s="141">
        <v>0.5</v>
      </c>
      <c r="V35" s="142" t="s">
        <v>468</v>
      </c>
      <c r="W35" s="143">
        <v>8.3999999999999995E-3</v>
      </c>
      <c r="X35" s="143">
        <v>0.10059999999999999</v>
      </c>
      <c r="Y35" s="143"/>
      <c r="Z35" s="131" t="s">
        <v>396</v>
      </c>
      <c r="AA35" s="131" t="s">
        <v>375</v>
      </c>
      <c r="AB35" s="144"/>
      <c r="AE35" s="9"/>
      <c r="AF35" s="9"/>
    </row>
    <row r="36" spans="1:32" s="15" customFormat="1" x14ac:dyDescent="0.25">
      <c r="A36" s="145" t="s">
        <v>27</v>
      </c>
      <c r="B36" s="146" t="s">
        <v>1142</v>
      </c>
      <c r="C36" s="147" t="s">
        <v>1168</v>
      </c>
      <c r="D36" s="148" t="s">
        <v>257</v>
      </c>
      <c r="E36" s="149" t="s">
        <v>1696</v>
      </c>
      <c r="F36" s="146" t="s">
        <v>330</v>
      </c>
      <c r="G36" s="147" t="s">
        <v>308</v>
      </c>
      <c r="H36" s="150" t="s">
        <v>446</v>
      </c>
      <c r="I36" s="151">
        <v>5897172</v>
      </c>
      <c r="J36" s="152">
        <v>168</v>
      </c>
      <c r="K36" s="153">
        <v>1.38E-2</v>
      </c>
      <c r="L36" s="153">
        <v>4.5100000000000001E-2</v>
      </c>
      <c r="M36" s="153">
        <v>5.8099999999999999E-2</v>
      </c>
      <c r="N36" s="153">
        <v>0.1041</v>
      </c>
      <c r="O36" s="154">
        <v>147</v>
      </c>
      <c r="P36" s="152">
        <v>3438510</v>
      </c>
      <c r="Q36" s="152">
        <v>3949635</v>
      </c>
      <c r="R36" s="153">
        <v>-0.12939999999999999</v>
      </c>
      <c r="S36" s="155"/>
      <c r="T36" s="156">
        <v>44742</v>
      </c>
      <c r="U36" s="157">
        <v>3.3</v>
      </c>
      <c r="V36" s="126" t="s">
        <v>468</v>
      </c>
      <c r="W36" s="159">
        <v>2.01E-2</v>
      </c>
      <c r="X36" s="159">
        <v>0.24079999999999999</v>
      </c>
      <c r="Y36" s="159"/>
      <c r="Z36" s="147" t="s">
        <v>373</v>
      </c>
      <c r="AA36" s="147" t="s">
        <v>373</v>
      </c>
      <c r="AB36" s="162"/>
      <c r="AE36" s="9"/>
      <c r="AF36" s="9"/>
    </row>
    <row r="37" spans="1:32" s="15" customFormat="1" x14ac:dyDescent="0.25">
      <c r="A37" s="129" t="s">
        <v>61</v>
      </c>
      <c r="B37" s="130" t="s">
        <v>305</v>
      </c>
      <c r="C37" s="131" t="s">
        <v>1169</v>
      </c>
      <c r="D37" s="132" t="s">
        <v>288</v>
      </c>
      <c r="E37" s="133" t="s">
        <v>1697</v>
      </c>
      <c r="F37" s="130" t="s">
        <v>364</v>
      </c>
      <c r="G37" s="131" t="s">
        <v>298</v>
      </c>
      <c r="H37" s="134"/>
      <c r="I37" s="135">
        <v>37185</v>
      </c>
      <c r="J37" s="136">
        <v>115</v>
      </c>
      <c r="K37" s="137">
        <v>5.0000000000000001E-3</v>
      </c>
      <c r="L37" s="137">
        <v>3.5700000000000003E-2</v>
      </c>
      <c r="M37" s="137">
        <v>-1.8700000000000001E-2</v>
      </c>
      <c r="N37" s="137">
        <v>-9.1899999999999996E-2</v>
      </c>
      <c r="O37" s="138">
        <v>157</v>
      </c>
      <c r="P37" s="136">
        <v>216805</v>
      </c>
      <c r="Q37" s="136">
        <v>158225</v>
      </c>
      <c r="R37" s="137">
        <v>0.37019999999999997</v>
      </c>
      <c r="S37" s="139"/>
      <c r="T37" s="140">
        <v>44748</v>
      </c>
      <c r="U37" s="141">
        <v>0.85</v>
      </c>
      <c r="V37" s="142" t="s">
        <v>468</v>
      </c>
      <c r="W37" s="143">
        <v>7.7000000000000002E-3</v>
      </c>
      <c r="X37" s="143">
        <v>9.1899999999999996E-2</v>
      </c>
      <c r="Y37" s="143"/>
      <c r="Z37" s="131" t="s">
        <v>381</v>
      </c>
      <c r="AA37" s="131" t="s">
        <v>381</v>
      </c>
      <c r="AB37" s="144"/>
      <c r="AE37" s="9"/>
      <c r="AF37" s="9"/>
    </row>
    <row r="38" spans="1:32" s="15" customFormat="1" x14ac:dyDescent="0.25">
      <c r="A38" s="145" t="s">
        <v>1091</v>
      </c>
      <c r="B38" s="146" t="s">
        <v>1142</v>
      </c>
      <c r="C38" s="147" t="s">
        <v>1424</v>
      </c>
      <c r="D38" s="148" t="s">
        <v>1425</v>
      </c>
      <c r="E38" s="149" t="s">
        <v>1698</v>
      </c>
      <c r="F38" s="146" t="s">
        <v>1423</v>
      </c>
      <c r="G38" s="147" t="s">
        <v>300</v>
      </c>
      <c r="H38" s="150"/>
      <c r="I38" s="151">
        <v>2379</v>
      </c>
      <c r="J38" s="152">
        <v>85</v>
      </c>
      <c r="K38" s="153">
        <v>-1.7299999999999999E-2</v>
      </c>
      <c r="L38" s="153">
        <v>-3.61E-2</v>
      </c>
      <c r="M38" s="153">
        <v>-0.11890000000000001</v>
      </c>
      <c r="N38" s="153">
        <v>-0.1159</v>
      </c>
      <c r="O38" s="154">
        <v>90</v>
      </c>
      <c r="P38" s="152">
        <v>91360</v>
      </c>
      <c r="Q38" s="152">
        <v>86472</v>
      </c>
      <c r="R38" s="153">
        <v>5.6500000000000002E-2</v>
      </c>
      <c r="S38" s="155"/>
      <c r="T38" s="156">
        <v>44756</v>
      </c>
      <c r="U38" s="157">
        <v>0.81</v>
      </c>
      <c r="V38" s="126" t="s">
        <v>468</v>
      </c>
      <c r="W38" s="159">
        <v>9.1999999999999998E-3</v>
      </c>
      <c r="X38" s="159">
        <v>0.1103</v>
      </c>
      <c r="Y38" s="159"/>
      <c r="Z38" s="147" t="s">
        <v>1426</v>
      </c>
      <c r="AA38" s="147" t="s">
        <v>375</v>
      </c>
      <c r="AB38" s="162"/>
      <c r="AE38" s="9"/>
      <c r="AF38" s="9"/>
    </row>
    <row r="39" spans="1:32" s="15" customFormat="1" x14ac:dyDescent="0.25">
      <c r="A39" s="129" t="s">
        <v>575</v>
      </c>
      <c r="B39" s="130" t="s">
        <v>1142</v>
      </c>
      <c r="C39" s="131" t="s">
        <v>1170</v>
      </c>
      <c r="D39" s="132" t="s">
        <v>1461</v>
      </c>
      <c r="E39" s="133" t="s">
        <v>1699</v>
      </c>
      <c r="F39" s="130" t="s">
        <v>577</v>
      </c>
      <c r="G39" s="131" t="s">
        <v>302</v>
      </c>
      <c r="H39" s="134"/>
      <c r="I39" s="135">
        <v>104501</v>
      </c>
      <c r="J39" s="136">
        <v>72</v>
      </c>
      <c r="K39" s="137">
        <v>1.67E-2</v>
      </c>
      <c r="L39" s="137">
        <v>1.5900000000000001E-2</v>
      </c>
      <c r="M39" s="137">
        <v>1.6999999999999999E-3</v>
      </c>
      <c r="N39" s="137">
        <v>-4.0599999999999997E-2</v>
      </c>
      <c r="O39" s="138">
        <v>88</v>
      </c>
      <c r="P39" s="136">
        <v>251616</v>
      </c>
      <c r="Q39" s="136">
        <v>205349</v>
      </c>
      <c r="R39" s="137">
        <v>0.2253</v>
      </c>
      <c r="S39" s="139"/>
      <c r="T39" s="140">
        <v>44742</v>
      </c>
      <c r="U39" s="141">
        <v>0.62</v>
      </c>
      <c r="V39" s="142" t="s">
        <v>468</v>
      </c>
      <c r="W39" s="143">
        <v>8.6999999999999994E-3</v>
      </c>
      <c r="X39" s="143">
        <v>0.1045</v>
      </c>
      <c r="Y39" s="143"/>
      <c r="Z39" s="131" t="s">
        <v>373</v>
      </c>
      <c r="AA39" s="131" t="s">
        <v>373</v>
      </c>
      <c r="AB39" s="144"/>
      <c r="AE39" s="9"/>
      <c r="AF39" s="9"/>
    </row>
    <row r="40" spans="1:32" s="15" customFormat="1" x14ac:dyDescent="0.25">
      <c r="A40" s="145" t="s">
        <v>526</v>
      </c>
      <c r="B40" s="146" t="s">
        <v>1142</v>
      </c>
      <c r="C40" s="147" t="s">
        <v>1171</v>
      </c>
      <c r="D40" s="148" t="s">
        <v>534</v>
      </c>
      <c r="E40" s="149" t="s">
        <v>1700</v>
      </c>
      <c r="F40" s="146" t="s">
        <v>530</v>
      </c>
      <c r="G40" s="147" t="s">
        <v>298</v>
      </c>
      <c r="H40" s="150"/>
      <c r="I40" s="151">
        <v>669294</v>
      </c>
      <c r="J40" s="152">
        <v>253</v>
      </c>
      <c r="K40" s="153">
        <v>-2.0299999999999999E-2</v>
      </c>
      <c r="L40" s="153">
        <v>-2.1899999999999999E-2</v>
      </c>
      <c r="M40" s="153">
        <v>8.6400000000000005E-2</v>
      </c>
      <c r="N40" s="153">
        <v>0.20469999999999999</v>
      </c>
      <c r="O40" s="154">
        <v>268</v>
      </c>
      <c r="P40" s="152">
        <v>470287</v>
      </c>
      <c r="Q40" s="152">
        <v>443103</v>
      </c>
      <c r="R40" s="153">
        <v>6.13E-2</v>
      </c>
      <c r="S40" s="155"/>
      <c r="T40" s="156">
        <v>44742</v>
      </c>
      <c r="U40" s="157">
        <v>1.35</v>
      </c>
      <c r="V40" s="126" t="s">
        <v>468</v>
      </c>
      <c r="W40" s="159">
        <v>5.1999999999999998E-3</v>
      </c>
      <c r="X40" s="159">
        <v>6.2399999999999997E-2</v>
      </c>
      <c r="Y40" s="159"/>
      <c r="Z40" s="147" t="s">
        <v>373</v>
      </c>
      <c r="AA40" s="147" t="s">
        <v>373</v>
      </c>
      <c r="AB40" s="160"/>
      <c r="AE40" s="9"/>
      <c r="AF40" s="9"/>
    </row>
    <row r="41" spans="1:32" s="15" customFormat="1" x14ac:dyDescent="0.25">
      <c r="A41" s="129" t="s">
        <v>38</v>
      </c>
      <c r="B41" s="130" t="s">
        <v>1142</v>
      </c>
      <c r="C41" s="131" t="s">
        <v>1172</v>
      </c>
      <c r="D41" s="132" t="s">
        <v>265</v>
      </c>
      <c r="E41" s="133" t="s">
        <v>1701</v>
      </c>
      <c r="F41" s="130" t="s">
        <v>341</v>
      </c>
      <c r="G41" s="131" t="s">
        <v>298</v>
      </c>
      <c r="H41" s="134" t="s">
        <v>446</v>
      </c>
      <c r="I41" s="135">
        <v>3479034</v>
      </c>
      <c r="J41" s="136">
        <v>123</v>
      </c>
      <c r="K41" s="137">
        <v>-2.7900000000000001E-2</v>
      </c>
      <c r="L41" s="137">
        <v>-4.6800000000000001E-2</v>
      </c>
      <c r="M41" s="137">
        <v>-4.6600000000000003E-2</v>
      </c>
      <c r="N41" s="137">
        <v>-5.1400000000000001E-2</v>
      </c>
      <c r="O41" s="138">
        <v>162</v>
      </c>
      <c r="P41" s="136">
        <v>1917494</v>
      </c>
      <c r="Q41" s="136">
        <v>1452049</v>
      </c>
      <c r="R41" s="137">
        <v>0.32050000000000001</v>
      </c>
      <c r="S41" s="139"/>
      <c r="T41" s="140">
        <v>44742</v>
      </c>
      <c r="U41" s="141">
        <v>0.78</v>
      </c>
      <c r="V41" s="142" t="s">
        <v>468</v>
      </c>
      <c r="W41" s="143">
        <v>6.0000000000000001E-3</v>
      </c>
      <c r="X41" s="143">
        <v>7.22E-2</v>
      </c>
      <c r="Y41" s="143"/>
      <c r="Z41" s="131" t="s">
        <v>373</v>
      </c>
      <c r="AA41" s="131" t="s">
        <v>373</v>
      </c>
      <c r="AB41" s="144"/>
      <c r="AE41" s="9"/>
      <c r="AF41" s="9"/>
    </row>
    <row r="42" spans="1:32" s="15" customFormat="1" x14ac:dyDescent="0.25">
      <c r="A42" s="145" t="s">
        <v>26</v>
      </c>
      <c r="B42" s="146" t="s">
        <v>1142</v>
      </c>
      <c r="C42" s="147" t="s">
        <v>1173</v>
      </c>
      <c r="D42" s="148" t="s">
        <v>256</v>
      </c>
      <c r="E42" s="149" t="s">
        <v>1702</v>
      </c>
      <c r="F42" s="146" t="s">
        <v>329</v>
      </c>
      <c r="G42" s="147" t="s">
        <v>302</v>
      </c>
      <c r="H42" s="150"/>
      <c r="I42" s="151">
        <v>4970731</v>
      </c>
      <c r="J42" s="152">
        <v>103</v>
      </c>
      <c r="K42" s="153">
        <v>-3.2000000000000002E-3</v>
      </c>
      <c r="L42" s="153">
        <v>-1.12E-2</v>
      </c>
      <c r="M42" s="153">
        <v>5.0999999999999997E-2</v>
      </c>
      <c r="N42" s="153">
        <v>9.9400000000000002E-2</v>
      </c>
      <c r="O42" s="154">
        <v>103</v>
      </c>
      <c r="P42" s="152">
        <v>1503690</v>
      </c>
      <c r="Q42" s="152">
        <v>1512309</v>
      </c>
      <c r="R42" s="153">
        <v>-5.7000000000000002E-3</v>
      </c>
      <c r="S42" s="155"/>
      <c r="T42" s="156">
        <v>44742</v>
      </c>
      <c r="U42" s="157">
        <v>1.2</v>
      </c>
      <c r="V42" s="126" t="s">
        <v>468</v>
      </c>
      <c r="W42" s="159">
        <v>1.14E-2</v>
      </c>
      <c r="X42" s="159">
        <v>0.13650000000000001</v>
      </c>
      <c r="Y42" s="159"/>
      <c r="Z42" s="147" t="s">
        <v>398</v>
      </c>
      <c r="AA42" s="147" t="s">
        <v>373</v>
      </c>
      <c r="AB42" s="162"/>
      <c r="AE42" s="9"/>
      <c r="AF42" s="9"/>
    </row>
    <row r="43" spans="1:32" s="15" customFormat="1" x14ac:dyDescent="0.25">
      <c r="A43" s="129" t="s">
        <v>453</v>
      </c>
      <c r="B43" s="130" t="s">
        <v>1142</v>
      </c>
      <c r="C43" s="131" t="s">
        <v>1174</v>
      </c>
      <c r="D43" s="132" t="s">
        <v>454</v>
      </c>
      <c r="E43" s="133" t="s">
        <v>1703</v>
      </c>
      <c r="F43" s="130" t="s">
        <v>456</v>
      </c>
      <c r="G43" s="131" t="s">
        <v>300</v>
      </c>
      <c r="H43" s="134"/>
      <c r="I43" s="135">
        <v>2947953</v>
      </c>
      <c r="J43" s="136">
        <v>119</v>
      </c>
      <c r="K43" s="137">
        <v>-8.0000000000000004E-4</v>
      </c>
      <c r="L43" s="137">
        <v>1.6299999999999999E-2</v>
      </c>
      <c r="M43" s="137">
        <v>6.3100000000000003E-2</v>
      </c>
      <c r="N43" s="137">
        <v>9.2200000000000004E-2</v>
      </c>
      <c r="O43" s="138">
        <v>118</v>
      </c>
      <c r="P43" s="136">
        <v>2176767</v>
      </c>
      <c r="Q43" s="136">
        <v>2197731</v>
      </c>
      <c r="R43" s="137">
        <v>-9.4999999999999998E-3</v>
      </c>
      <c r="S43" s="139"/>
      <c r="T43" s="140">
        <v>44742</v>
      </c>
      <c r="U43" s="141">
        <v>1.2</v>
      </c>
      <c r="V43" s="142" t="s">
        <v>468</v>
      </c>
      <c r="W43" s="143">
        <v>1.01E-2</v>
      </c>
      <c r="X43" s="143">
        <v>0.12130000000000001</v>
      </c>
      <c r="Y43" s="143"/>
      <c r="Z43" s="131" t="s">
        <v>398</v>
      </c>
      <c r="AA43" s="131" t="s">
        <v>373</v>
      </c>
      <c r="AB43" s="144"/>
      <c r="AE43" s="9"/>
      <c r="AF43" s="9"/>
    </row>
    <row r="44" spans="1:32" s="15" customFormat="1" x14ac:dyDescent="0.25">
      <c r="A44" s="145" t="s">
        <v>1067</v>
      </c>
      <c r="B44" s="146" t="s">
        <v>1142</v>
      </c>
      <c r="C44" s="147" t="s">
        <v>1175</v>
      </c>
      <c r="D44" s="148" t="s">
        <v>1462</v>
      </c>
      <c r="E44" s="149" t="s">
        <v>1704</v>
      </c>
      <c r="F44" s="146" t="s">
        <v>1077</v>
      </c>
      <c r="G44" s="147" t="s">
        <v>302</v>
      </c>
      <c r="H44" s="150"/>
      <c r="I44" s="151">
        <v>733261</v>
      </c>
      <c r="J44" s="152">
        <v>94</v>
      </c>
      <c r="K44" s="153">
        <v>-2.0299999999999999E-2</v>
      </c>
      <c r="L44" s="153">
        <v>-6.7400000000000002E-2</v>
      </c>
      <c r="M44" s="153">
        <v>-8.9999999999999998E-4</v>
      </c>
      <c r="N44" s="153"/>
      <c r="O44" s="154">
        <v>96</v>
      </c>
      <c r="P44" s="152">
        <v>157354</v>
      </c>
      <c r="Q44" s="152">
        <v>153450</v>
      </c>
      <c r="R44" s="153">
        <v>2.5399999999999999E-2</v>
      </c>
      <c r="S44" s="155"/>
      <c r="T44" s="156">
        <v>44742</v>
      </c>
      <c r="U44" s="157">
        <v>1.1499999999999999</v>
      </c>
      <c r="V44" s="126" t="s">
        <v>468</v>
      </c>
      <c r="W44" s="159">
        <v>1.1299999999999999E-2</v>
      </c>
      <c r="X44" s="159">
        <v>0.1353</v>
      </c>
      <c r="Y44" s="159"/>
      <c r="Z44" s="147" t="s">
        <v>962</v>
      </c>
      <c r="AA44" s="147" t="s">
        <v>902</v>
      </c>
      <c r="AB44" s="162"/>
      <c r="AE44" s="9"/>
      <c r="AF44" s="9"/>
    </row>
    <row r="45" spans="1:32" s="15" customFormat="1" x14ac:dyDescent="0.25">
      <c r="A45" s="129" t="s">
        <v>805</v>
      </c>
      <c r="B45" s="130" t="s">
        <v>1142</v>
      </c>
      <c r="C45" s="131" t="s">
        <v>1176</v>
      </c>
      <c r="D45" s="132" t="s">
        <v>1463</v>
      </c>
      <c r="E45" s="133" t="s">
        <v>1705</v>
      </c>
      <c r="F45" s="130" t="s">
        <v>807</v>
      </c>
      <c r="G45" s="131" t="s">
        <v>302</v>
      </c>
      <c r="H45" s="134"/>
      <c r="I45" s="135">
        <v>2577636</v>
      </c>
      <c r="J45" s="136">
        <v>99</v>
      </c>
      <c r="K45" s="137">
        <v>-4.0000000000000002E-4</v>
      </c>
      <c r="L45" s="137">
        <v>1.4500000000000001E-2</v>
      </c>
      <c r="M45" s="137">
        <v>5.4300000000000001E-2</v>
      </c>
      <c r="N45" s="137">
        <v>0.13370000000000001</v>
      </c>
      <c r="O45" s="138">
        <v>99</v>
      </c>
      <c r="P45" s="136">
        <v>1371297</v>
      </c>
      <c r="Q45" s="136">
        <v>1382238</v>
      </c>
      <c r="R45" s="137">
        <v>-7.9000000000000008E-3</v>
      </c>
      <c r="S45" s="139"/>
      <c r="T45" s="140">
        <v>44749</v>
      </c>
      <c r="U45" s="141">
        <v>1.41</v>
      </c>
      <c r="V45" s="142" t="s">
        <v>468</v>
      </c>
      <c r="W45" s="143">
        <v>1.41E-2</v>
      </c>
      <c r="X45" s="143">
        <v>0.16889999999999999</v>
      </c>
      <c r="Y45" s="143"/>
      <c r="Z45" s="131" t="s">
        <v>772</v>
      </c>
      <c r="AA45" s="131" t="s">
        <v>477</v>
      </c>
      <c r="AB45" s="144"/>
      <c r="AE45" s="9"/>
      <c r="AF45" s="9"/>
    </row>
    <row r="46" spans="1:32" s="15" customFormat="1" x14ac:dyDescent="0.25">
      <c r="A46" s="145" t="s">
        <v>11</v>
      </c>
      <c r="B46" s="146" t="s">
        <v>1142</v>
      </c>
      <c r="C46" s="147" t="s">
        <v>1177</v>
      </c>
      <c r="D46" s="148" t="s">
        <v>241</v>
      </c>
      <c r="E46" s="149" t="s">
        <v>1706</v>
      </c>
      <c r="F46" s="146" t="s">
        <v>314</v>
      </c>
      <c r="G46" s="147" t="s">
        <v>298</v>
      </c>
      <c r="H46" s="150"/>
      <c r="I46" s="151">
        <v>4760</v>
      </c>
      <c r="J46" s="152">
        <v>792</v>
      </c>
      <c r="K46" s="153">
        <v>-2.5000000000000001E-3</v>
      </c>
      <c r="L46" s="153">
        <v>-2.5399999999999999E-2</v>
      </c>
      <c r="M46" s="153">
        <v>-0.19589999999999999</v>
      </c>
      <c r="N46" s="153">
        <v>-0.34189999999999998</v>
      </c>
      <c r="O46" s="154">
        <v>3073</v>
      </c>
      <c r="P46" s="152">
        <v>322048</v>
      </c>
      <c r="Q46" s="152">
        <v>83003</v>
      </c>
      <c r="R46" s="153">
        <v>2.88</v>
      </c>
      <c r="S46" s="155"/>
      <c r="T46" s="156">
        <v>44134</v>
      </c>
      <c r="U46" s="157">
        <v>9.16</v>
      </c>
      <c r="V46" s="126" t="s">
        <v>468</v>
      </c>
      <c r="W46" s="159">
        <v>5.5999999999999999E-3</v>
      </c>
      <c r="X46" s="159">
        <v>6.7000000000000004E-2</v>
      </c>
      <c r="Y46" s="159"/>
      <c r="Z46" s="147" t="s">
        <v>375</v>
      </c>
      <c r="AA46" s="147" t="s">
        <v>375</v>
      </c>
      <c r="AB46" s="160"/>
      <c r="AE46" s="9"/>
      <c r="AF46" s="9"/>
    </row>
    <row r="47" spans="1:32" s="15" customFormat="1" x14ac:dyDescent="0.25">
      <c r="A47" s="129" t="s">
        <v>34</v>
      </c>
      <c r="B47" s="130" t="s">
        <v>305</v>
      </c>
      <c r="C47" s="131" t="s">
        <v>1178</v>
      </c>
      <c r="D47" s="132" t="s">
        <v>263</v>
      </c>
      <c r="E47" s="133" t="s">
        <v>1707</v>
      </c>
      <c r="F47" s="130" t="s">
        <v>337</v>
      </c>
      <c r="G47" s="131" t="s">
        <v>298</v>
      </c>
      <c r="H47" s="134"/>
      <c r="I47" s="135">
        <v>4638</v>
      </c>
      <c r="J47" s="136">
        <v>18</v>
      </c>
      <c r="K47" s="137">
        <v>1.6999999999999999E-3</v>
      </c>
      <c r="L47" s="137">
        <v>2.5700000000000001E-2</v>
      </c>
      <c r="M47" s="137">
        <v>-0.16980000000000001</v>
      </c>
      <c r="N47" s="137">
        <v>-0.29210000000000003</v>
      </c>
      <c r="O47" s="138">
        <v>66</v>
      </c>
      <c r="P47" s="136">
        <v>252303</v>
      </c>
      <c r="Q47" s="136">
        <v>69532</v>
      </c>
      <c r="R47" s="137">
        <v>2.6286</v>
      </c>
      <c r="S47" s="139"/>
      <c r="T47" s="140">
        <v>44764</v>
      </c>
      <c r="U47" s="141">
        <v>0.14000000000000001</v>
      </c>
      <c r="V47" s="142" t="s">
        <v>468</v>
      </c>
      <c r="W47" s="143">
        <v>7.7000000000000002E-3</v>
      </c>
      <c r="X47" s="143">
        <v>9.2299999999999993E-2</v>
      </c>
      <c r="Y47" s="143"/>
      <c r="Z47" s="131" t="s">
        <v>392</v>
      </c>
      <c r="AA47" s="131" t="s">
        <v>375</v>
      </c>
      <c r="AB47" s="144"/>
      <c r="AE47" s="9"/>
      <c r="AF47" s="9"/>
    </row>
    <row r="48" spans="1:32" s="15" customFormat="1" x14ac:dyDescent="0.25">
      <c r="A48" s="145" t="s">
        <v>994</v>
      </c>
      <c r="B48" s="146" t="s">
        <v>1142</v>
      </c>
      <c r="C48" s="147" t="s">
        <v>1179</v>
      </c>
      <c r="D48" s="148" t="s">
        <v>995</v>
      </c>
      <c r="E48" s="149" t="s">
        <v>1708</v>
      </c>
      <c r="F48" s="146" t="s">
        <v>996</v>
      </c>
      <c r="G48" s="147" t="s">
        <v>306</v>
      </c>
      <c r="H48" s="150"/>
      <c r="I48" s="151">
        <v>1665</v>
      </c>
      <c r="J48" s="152">
        <v>2</v>
      </c>
      <c r="K48" s="153">
        <v>6.1000000000000004E-3</v>
      </c>
      <c r="L48" s="153">
        <v>-6.2100000000000002E-2</v>
      </c>
      <c r="M48" s="153">
        <v>0.16900000000000001</v>
      </c>
      <c r="N48" s="153"/>
      <c r="O48" s="154">
        <v>12</v>
      </c>
      <c r="P48" s="152">
        <v>93369</v>
      </c>
      <c r="Q48" s="152">
        <v>12450</v>
      </c>
      <c r="R48" s="153">
        <v>6.4997999999999996</v>
      </c>
      <c r="S48" s="155"/>
      <c r="T48" s="156"/>
      <c r="U48" s="157"/>
      <c r="V48" s="126" t="s">
        <v>468</v>
      </c>
      <c r="W48" s="159"/>
      <c r="X48" s="159"/>
      <c r="Y48" s="159"/>
      <c r="Z48" s="147" t="s">
        <v>541</v>
      </c>
      <c r="AA48" s="147" t="s">
        <v>775</v>
      </c>
      <c r="AB48" s="162"/>
      <c r="AE48" s="9"/>
      <c r="AF48" s="9"/>
    </row>
    <row r="49" spans="1:32" s="15" customFormat="1" x14ac:dyDescent="0.25">
      <c r="A49" s="129" t="s">
        <v>1029</v>
      </c>
      <c r="B49" s="130" t="s">
        <v>1142</v>
      </c>
      <c r="C49" s="131" t="s">
        <v>1180</v>
      </c>
      <c r="D49" s="132" t="s">
        <v>1033</v>
      </c>
      <c r="E49" s="133" t="s">
        <v>1709</v>
      </c>
      <c r="F49" s="130" t="s">
        <v>1031</v>
      </c>
      <c r="G49" s="131" t="s">
        <v>302</v>
      </c>
      <c r="H49" s="134"/>
      <c r="I49" s="135">
        <v>85358</v>
      </c>
      <c r="J49" s="136">
        <v>13</v>
      </c>
      <c r="K49" s="137">
        <v>0</v>
      </c>
      <c r="L49" s="137">
        <v>6.8400000000000002E-2</v>
      </c>
      <c r="M49" s="137">
        <v>0.2271</v>
      </c>
      <c r="N49" s="137">
        <v>0.32850000000000001</v>
      </c>
      <c r="O49" s="138">
        <v>6</v>
      </c>
      <c r="P49" s="136">
        <v>45982</v>
      </c>
      <c r="Q49" s="136">
        <v>92923</v>
      </c>
      <c r="R49" s="137">
        <v>-0.50519999999999998</v>
      </c>
      <c r="S49" s="139"/>
      <c r="T49" s="140">
        <v>44742</v>
      </c>
      <c r="U49" s="141">
        <v>0.46</v>
      </c>
      <c r="V49" s="142" t="s">
        <v>468</v>
      </c>
      <c r="W49" s="143">
        <v>3.5499999999999997E-2</v>
      </c>
      <c r="X49" s="143">
        <v>0.42620000000000002</v>
      </c>
      <c r="Y49" s="143"/>
      <c r="Z49" s="131" t="s">
        <v>399</v>
      </c>
      <c r="AA49" s="131" t="s">
        <v>384</v>
      </c>
      <c r="AB49" s="144"/>
      <c r="AE49" s="9"/>
      <c r="AF49" s="9"/>
    </row>
    <row r="50" spans="1:32" s="15" customFormat="1" x14ac:dyDescent="0.25">
      <c r="A50" s="145" t="s">
        <v>848</v>
      </c>
      <c r="B50" s="146" t="s">
        <v>1142</v>
      </c>
      <c r="C50" s="147" t="s">
        <v>1181</v>
      </c>
      <c r="D50" s="148" t="s">
        <v>1464</v>
      </c>
      <c r="E50" s="149" t="s">
        <v>1710</v>
      </c>
      <c r="F50" s="146" t="s">
        <v>849</v>
      </c>
      <c r="G50" s="147" t="s">
        <v>302</v>
      </c>
      <c r="H50" s="150"/>
      <c r="I50" s="151">
        <v>1161955</v>
      </c>
      <c r="J50" s="152">
        <v>100</v>
      </c>
      <c r="K50" s="153">
        <v>3.7000000000000002E-3</v>
      </c>
      <c r="L50" s="153">
        <v>1.2999999999999999E-2</v>
      </c>
      <c r="M50" s="153">
        <v>9.4200000000000006E-2</v>
      </c>
      <c r="N50" s="153">
        <v>0.17860000000000001</v>
      </c>
      <c r="O50" s="154">
        <v>100</v>
      </c>
      <c r="P50" s="152">
        <v>63362</v>
      </c>
      <c r="Q50" s="152">
        <v>63094</v>
      </c>
      <c r="R50" s="153">
        <v>4.1999999999999997E-3</v>
      </c>
      <c r="S50" s="155"/>
      <c r="T50" s="156">
        <v>44749</v>
      </c>
      <c r="U50" s="157">
        <v>1.69</v>
      </c>
      <c r="V50" s="126" t="s">
        <v>468</v>
      </c>
      <c r="W50" s="159">
        <v>1.6899999999999998E-2</v>
      </c>
      <c r="X50" s="159">
        <v>0.2024</v>
      </c>
      <c r="Y50" s="159"/>
      <c r="Z50" s="147" t="s">
        <v>595</v>
      </c>
      <c r="AA50" s="147" t="s">
        <v>382</v>
      </c>
      <c r="AB50" s="162"/>
      <c r="AE50" s="9"/>
      <c r="AF50" s="9"/>
    </row>
    <row r="51" spans="1:32" s="15" customFormat="1" x14ac:dyDescent="0.25">
      <c r="A51" s="129" t="s">
        <v>33</v>
      </c>
      <c r="B51" s="130" t="s">
        <v>1142</v>
      </c>
      <c r="C51" s="131" t="s">
        <v>1182</v>
      </c>
      <c r="D51" s="132" t="s">
        <v>262</v>
      </c>
      <c r="E51" s="133" t="s">
        <v>1711</v>
      </c>
      <c r="F51" s="130" t="s">
        <v>336</v>
      </c>
      <c r="G51" s="131" t="s">
        <v>302</v>
      </c>
      <c r="H51" s="134"/>
      <c r="I51" s="135">
        <v>2057393</v>
      </c>
      <c r="J51" s="136">
        <v>96</v>
      </c>
      <c r="K51" s="137">
        <v>5.4000000000000003E-3</v>
      </c>
      <c r="L51" s="137">
        <v>-9.4999999999999998E-3</v>
      </c>
      <c r="M51" s="137">
        <v>-8.8999999999999999E-3</v>
      </c>
      <c r="N51" s="137">
        <v>-1.06E-2</v>
      </c>
      <c r="O51" s="138">
        <v>95</v>
      </c>
      <c r="P51" s="136">
        <v>1255993</v>
      </c>
      <c r="Q51" s="136">
        <v>1258308</v>
      </c>
      <c r="R51" s="137">
        <v>-1.8E-3</v>
      </c>
      <c r="S51" s="139"/>
      <c r="T51" s="140">
        <v>44742</v>
      </c>
      <c r="U51" s="141">
        <v>1.21</v>
      </c>
      <c r="V51" s="142" t="s">
        <v>468</v>
      </c>
      <c r="W51" s="143">
        <v>1.24E-2</v>
      </c>
      <c r="X51" s="143">
        <v>0.14849999999999999</v>
      </c>
      <c r="Y51" s="143"/>
      <c r="Z51" s="131" t="s">
        <v>400</v>
      </c>
      <c r="AA51" s="131" t="s">
        <v>377</v>
      </c>
      <c r="AB51" s="144"/>
      <c r="AE51" s="9"/>
      <c r="AF51" s="9"/>
    </row>
    <row r="52" spans="1:32" s="15" customFormat="1" x14ac:dyDescent="0.25">
      <c r="A52" s="145" t="s">
        <v>505</v>
      </c>
      <c r="B52" s="146" t="s">
        <v>1142</v>
      </c>
      <c r="C52" s="147" t="s">
        <v>1184</v>
      </c>
      <c r="D52" s="148" t="s">
        <v>507</v>
      </c>
      <c r="E52" s="149" t="s">
        <v>1712</v>
      </c>
      <c r="F52" s="146" t="s">
        <v>509</v>
      </c>
      <c r="G52" s="147" t="s">
        <v>302</v>
      </c>
      <c r="H52" s="150"/>
      <c r="I52" s="151">
        <v>378689</v>
      </c>
      <c r="J52" s="152">
        <v>96</v>
      </c>
      <c r="K52" s="153">
        <v>-2.5999999999999999E-3</v>
      </c>
      <c r="L52" s="153">
        <v>9.7000000000000003E-3</v>
      </c>
      <c r="M52" s="153">
        <v>0.1399</v>
      </c>
      <c r="N52" s="153">
        <v>0.15540000000000001</v>
      </c>
      <c r="O52" s="154">
        <v>96</v>
      </c>
      <c r="P52" s="152">
        <v>460092</v>
      </c>
      <c r="Q52" s="152">
        <v>459364</v>
      </c>
      <c r="R52" s="153">
        <v>1.6000000000000001E-3</v>
      </c>
      <c r="S52" s="155"/>
      <c r="T52" s="156">
        <v>44749</v>
      </c>
      <c r="U52" s="157">
        <v>1.25</v>
      </c>
      <c r="V52" s="126" t="s">
        <v>468</v>
      </c>
      <c r="W52" s="159">
        <v>1.29E-2</v>
      </c>
      <c r="X52" s="159">
        <v>0.15479999999999999</v>
      </c>
      <c r="Y52" s="159"/>
      <c r="Z52" s="147" t="s">
        <v>392</v>
      </c>
      <c r="AA52" s="147" t="s">
        <v>375</v>
      </c>
      <c r="AB52" s="160"/>
      <c r="AE52" s="9"/>
      <c r="AF52" s="9"/>
    </row>
    <row r="53" spans="1:32" s="15" customFormat="1" x14ac:dyDescent="0.25">
      <c r="A53" s="129" t="s">
        <v>22</v>
      </c>
      <c r="B53" s="130" t="s">
        <v>1142</v>
      </c>
      <c r="C53" s="131" t="s">
        <v>1185</v>
      </c>
      <c r="D53" s="132" t="s">
        <v>251</v>
      </c>
      <c r="E53" s="133" t="s">
        <v>1713</v>
      </c>
      <c r="F53" s="130" t="s">
        <v>325</v>
      </c>
      <c r="G53" s="131" t="s">
        <v>304</v>
      </c>
      <c r="H53" s="134"/>
      <c r="I53" s="135">
        <v>126458</v>
      </c>
      <c r="J53" s="136">
        <v>113</v>
      </c>
      <c r="K53" s="137">
        <v>2.8E-3</v>
      </c>
      <c r="L53" s="137">
        <v>-2.0899999999999998E-2</v>
      </c>
      <c r="M53" s="137">
        <v>0.1086</v>
      </c>
      <c r="N53" s="137">
        <v>0.1074</v>
      </c>
      <c r="O53" s="138">
        <v>105</v>
      </c>
      <c r="P53" s="136">
        <v>363963</v>
      </c>
      <c r="Q53" s="136">
        <v>391521</v>
      </c>
      <c r="R53" s="137">
        <v>-7.0400000000000004E-2</v>
      </c>
      <c r="S53" s="139"/>
      <c r="T53" s="140">
        <v>44760</v>
      </c>
      <c r="U53" s="141">
        <v>0.88</v>
      </c>
      <c r="V53" s="142" t="s">
        <v>468</v>
      </c>
      <c r="W53" s="143">
        <v>7.7000000000000002E-3</v>
      </c>
      <c r="X53" s="143">
        <v>9.2700000000000005E-2</v>
      </c>
      <c r="Y53" s="143"/>
      <c r="Z53" s="131" t="s">
        <v>375</v>
      </c>
      <c r="AA53" s="131" t="s">
        <v>375</v>
      </c>
      <c r="AB53" s="144"/>
      <c r="AE53" s="9"/>
      <c r="AF53" s="9"/>
    </row>
    <row r="54" spans="1:32" s="15" customFormat="1" x14ac:dyDescent="0.25">
      <c r="A54" s="145" t="s">
        <v>1116</v>
      </c>
      <c r="B54" s="146" t="s">
        <v>1142</v>
      </c>
      <c r="C54" s="147" t="s">
        <v>1447</v>
      </c>
      <c r="D54" s="148" t="s">
        <v>1445</v>
      </c>
      <c r="E54" s="149" t="s">
        <v>1714</v>
      </c>
      <c r="F54" s="146" t="s">
        <v>1446</v>
      </c>
      <c r="G54" s="147" t="s">
        <v>300</v>
      </c>
      <c r="H54" s="150"/>
      <c r="I54" s="151">
        <v>30087</v>
      </c>
      <c r="J54" s="152">
        <v>98</v>
      </c>
      <c r="K54" s="153">
        <v>3.6999999999999998E-2</v>
      </c>
      <c r="L54" s="153">
        <v>6.7999999999999996E-3</v>
      </c>
      <c r="M54" s="153">
        <v>5.4100000000000002E-2</v>
      </c>
      <c r="N54" s="153">
        <v>7.17E-2</v>
      </c>
      <c r="O54" s="154">
        <v>101</v>
      </c>
      <c r="P54" s="152">
        <v>101130</v>
      </c>
      <c r="Q54" s="152">
        <v>98000</v>
      </c>
      <c r="R54" s="153">
        <v>3.1899999999999998E-2</v>
      </c>
      <c r="S54" s="155"/>
      <c r="T54" s="156">
        <v>44748</v>
      </c>
      <c r="U54" s="157">
        <v>0.84</v>
      </c>
      <c r="V54" s="126" t="s">
        <v>468</v>
      </c>
      <c r="W54" s="159">
        <v>8.8000000000000005E-3</v>
      </c>
      <c r="X54" s="159">
        <v>0.1053</v>
      </c>
      <c r="Y54" s="159"/>
      <c r="Z54" s="147" t="s">
        <v>381</v>
      </c>
      <c r="AA54" s="147" t="s">
        <v>381</v>
      </c>
      <c r="AB54" s="162"/>
      <c r="AE54" s="9"/>
      <c r="AF54" s="9"/>
    </row>
    <row r="55" spans="1:32" s="15" customFormat="1" x14ac:dyDescent="0.25">
      <c r="A55" s="129" t="s">
        <v>570</v>
      </c>
      <c r="B55" s="130" t="s">
        <v>1142</v>
      </c>
      <c r="C55" s="131" t="s">
        <v>1186</v>
      </c>
      <c r="D55" s="132" t="s">
        <v>572</v>
      </c>
      <c r="E55" s="133" t="s">
        <v>1715</v>
      </c>
      <c r="F55" s="130" t="s">
        <v>571</v>
      </c>
      <c r="G55" s="131" t="s">
        <v>302</v>
      </c>
      <c r="H55" s="134"/>
      <c r="I55" s="135">
        <v>971088</v>
      </c>
      <c r="J55" s="136">
        <v>100</v>
      </c>
      <c r="K55" s="137">
        <v>2.7000000000000001E-3</v>
      </c>
      <c r="L55" s="137">
        <v>8.3999999999999995E-3</v>
      </c>
      <c r="M55" s="137">
        <v>5.4399999999999997E-2</v>
      </c>
      <c r="N55" s="137">
        <v>7.3200000000000001E-2</v>
      </c>
      <c r="O55" s="138">
        <v>103</v>
      </c>
      <c r="P55" s="136">
        <v>475197</v>
      </c>
      <c r="Q55" s="136">
        <v>464995</v>
      </c>
      <c r="R55" s="137">
        <v>2.1899999999999999E-2</v>
      </c>
      <c r="S55" s="139"/>
      <c r="T55" s="140">
        <v>44742</v>
      </c>
      <c r="U55" s="141">
        <v>1.5</v>
      </c>
      <c r="V55" s="142" t="s">
        <v>468</v>
      </c>
      <c r="W55" s="143">
        <v>1.49E-2</v>
      </c>
      <c r="X55" s="143">
        <v>0.1782</v>
      </c>
      <c r="Y55" s="143"/>
      <c r="Z55" s="131" t="s">
        <v>376</v>
      </c>
      <c r="AA55" s="131" t="s">
        <v>376</v>
      </c>
      <c r="AB55" s="144"/>
      <c r="AE55" s="9"/>
      <c r="AF55" s="9"/>
    </row>
    <row r="56" spans="1:32" s="15" customFormat="1" x14ac:dyDescent="0.25">
      <c r="A56" s="145" t="s">
        <v>9</v>
      </c>
      <c r="B56" s="146" t="s">
        <v>1142</v>
      </c>
      <c r="C56" s="147" t="s">
        <v>1187</v>
      </c>
      <c r="D56" s="148" t="s">
        <v>239</v>
      </c>
      <c r="E56" s="149" t="s">
        <v>1716</v>
      </c>
      <c r="F56" s="146" t="s">
        <v>312</v>
      </c>
      <c r="G56" s="147" t="s">
        <v>302</v>
      </c>
      <c r="H56" s="150"/>
      <c r="I56" s="151">
        <v>189661</v>
      </c>
      <c r="J56" s="152">
        <v>66</v>
      </c>
      <c r="K56" s="153">
        <v>1.95E-2</v>
      </c>
      <c r="L56" s="153">
        <v>4.4200000000000003E-2</v>
      </c>
      <c r="M56" s="153">
        <v>-1.4200000000000001E-2</v>
      </c>
      <c r="N56" s="153">
        <v>-3.5999999999999997E-2</v>
      </c>
      <c r="O56" s="154">
        <v>77</v>
      </c>
      <c r="P56" s="152">
        <v>344474</v>
      </c>
      <c r="Q56" s="152">
        <v>295820</v>
      </c>
      <c r="R56" s="153">
        <v>0.16450000000000001</v>
      </c>
      <c r="S56" s="155"/>
      <c r="T56" s="156">
        <v>44742</v>
      </c>
      <c r="U56" s="157">
        <v>0.8</v>
      </c>
      <c r="V56" s="126" t="s">
        <v>468</v>
      </c>
      <c r="W56" s="159">
        <v>1.2500000000000001E-2</v>
      </c>
      <c r="X56" s="159">
        <v>0.15029999999999999</v>
      </c>
      <c r="Y56" s="159"/>
      <c r="Z56" s="147" t="s">
        <v>892</v>
      </c>
      <c r="AA56" s="147" t="s">
        <v>550</v>
      </c>
      <c r="AB56" s="162"/>
      <c r="AE56" s="9"/>
      <c r="AF56" s="9"/>
    </row>
    <row r="57" spans="1:32" s="15" customFormat="1" x14ac:dyDescent="0.25">
      <c r="A57" s="129" t="s">
        <v>679</v>
      </c>
      <c r="B57" s="130" t="s">
        <v>1142</v>
      </c>
      <c r="C57" s="131" t="s">
        <v>1188</v>
      </c>
      <c r="D57" s="132" t="s">
        <v>1465</v>
      </c>
      <c r="E57" s="133" t="s">
        <v>1717</v>
      </c>
      <c r="F57" s="130" t="s">
        <v>682</v>
      </c>
      <c r="G57" s="131" t="s">
        <v>302</v>
      </c>
      <c r="H57" s="134"/>
      <c r="I57" s="135">
        <v>425459</v>
      </c>
      <c r="J57" s="136">
        <v>70</v>
      </c>
      <c r="K57" s="137">
        <v>3.1699999999999999E-2</v>
      </c>
      <c r="L57" s="137">
        <v>-2.3E-3</v>
      </c>
      <c r="M57" s="137">
        <v>-3.5999999999999999E-3</v>
      </c>
      <c r="N57" s="137">
        <v>-5.1299999999999998E-2</v>
      </c>
      <c r="O57" s="138">
        <v>82</v>
      </c>
      <c r="P57" s="136">
        <v>88566</v>
      </c>
      <c r="Q57" s="136">
        <v>75471</v>
      </c>
      <c r="R57" s="137">
        <v>0.17349999999999999</v>
      </c>
      <c r="S57" s="139"/>
      <c r="T57" s="140">
        <v>44742</v>
      </c>
      <c r="U57" s="141">
        <v>0.69</v>
      </c>
      <c r="V57" s="142" t="s">
        <v>468</v>
      </c>
      <c r="W57" s="143">
        <v>9.7000000000000003E-3</v>
      </c>
      <c r="X57" s="143">
        <v>0.1169</v>
      </c>
      <c r="Y57" s="143"/>
      <c r="Z57" s="131" t="s">
        <v>407</v>
      </c>
      <c r="AA57" s="131" t="s">
        <v>382</v>
      </c>
      <c r="AB57" s="144"/>
      <c r="AE57" s="9"/>
      <c r="AF57" s="9"/>
    </row>
    <row r="58" spans="1:32" s="15" customFormat="1" x14ac:dyDescent="0.25">
      <c r="A58" s="145" t="s">
        <v>584</v>
      </c>
      <c r="B58" s="146" t="s">
        <v>1142</v>
      </c>
      <c r="C58" s="147" t="s">
        <v>1189</v>
      </c>
      <c r="D58" s="148" t="s">
        <v>286</v>
      </c>
      <c r="E58" s="149" t="s">
        <v>1718</v>
      </c>
      <c r="F58" s="146" t="s">
        <v>587</v>
      </c>
      <c r="G58" s="147" t="s">
        <v>298</v>
      </c>
      <c r="H58" s="150"/>
      <c r="I58" s="151">
        <v>282137</v>
      </c>
      <c r="J58" s="152">
        <v>123</v>
      </c>
      <c r="K58" s="153">
        <v>2.3999999999999998E-3</v>
      </c>
      <c r="L58" s="153">
        <v>-1.6E-2</v>
      </c>
      <c r="M58" s="153">
        <v>-8.1699999999999995E-2</v>
      </c>
      <c r="N58" s="153">
        <v>-0.13420000000000001</v>
      </c>
      <c r="O58" s="154">
        <v>195</v>
      </c>
      <c r="P58" s="152">
        <v>718528</v>
      </c>
      <c r="Q58" s="152">
        <v>455616</v>
      </c>
      <c r="R58" s="153">
        <v>0.57699999999999996</v>
      </c>
      <c r="S58" s="155"/>
      <c r="T58" s="156">
        <v>44749</v>
      </c>
      <c r="U58" s="157">
        <v>0.72</v>
      </c>
      <c r="V58" s="126" t="s">
        <v>468</v>
      </c>
      <c r="W58" s="159">
        <v>5.7000000000000002E-3</v>
      </c>
      <c r="X58" s="159">
        <v>6.8599999999999994E-2</v>
      </c>
      <c r="Y58" s="159"/>
      <c r="Z58" s="147" t="s">
        <v>374</v>
      </c>
      <c r="AA58" s="147" t="s">
        <v>374</v>
      </c>
      <c r="AB58" s="160"/>
      <c r="AE58" s="9"/>
      <c r="AF58" s="9"/>
    </row>
    <row r="59" spans="1:32" s="15" customFormat="1" x14ac:dyDescent="0.25">
      <c r="A59" s="129" t="s">
        <v>53</v>
      </c>
      <c r="B59" s="130" t="s">
        <v>1142</v>
      </c>
      <c r="C59" s="131" t="s">
        <v>1190</v>
      </c>
      <c r="D59" s="132" t="s">
        <v>279</v>
      </c>
      <c r="E59" s="133" t="s">
        <v>1719</v>
      </c>
      <c r="F59" s="130" t="s">
        <v>356</v>
      </c>
      <c r="G59" s="131" t="s">
        <v>302</v>
      </c>
      <c r="H59" s="134" t="s">
        <v>446</v>
      </c>
      <c r="I59" s="135">
        <v>880980</v>
      </c>
      <c r="J59" s="136">
        <v>60</v>
      </c>
      <c r="K59" s="137">
        <v>-4.0000000000000001E-3</v>
      </c>
      <c r="L59" s="137">
        <v>2.5000000000000001E-2</v>
      </c>
      <c r="M59" s="137">
        <v>-6.3500000000000001E-2</v>
      </c>
      <c r="N59" s="137">
        <v>-0.14749999999999999</v>
      </c>
      <c r="O59" s="138">
        <v>74</v>
      </c>
      <c r="P59" s="136">
        <v>669230</v>
      </c>
      <c r="Q59" s="136">
        <v>540503</v>
      </c>
      <c r="R59" s="137">
        <v>0.2382</v>
      </c>
      <c r="S59" s="139"/>
      <c r="T59" s="140">
        <v>44749</v>
      </c>
      <c r="U59" s="141">
        <v>0.55000000000000004</v>
      </c>
      <c r="V59" s="142" t="s">
        <v>468</v>
      </c>
      <c r="W59" s="143">
        <v>9.1000000000000004E-3</v>
      </c>
      <c r="X59" s="143">
        <v>0.1096</v>
      </c>
      <c r="Y59" s="143"/>
      <c r="Z59" s="131" t="s">
        <v>402</v>
      </c>
      <c r="AA59" s="131" t="s">
        <v>375</v>
      </c>
      <c r="AB59" s="144"/>
      <c r="AE59" s="9"/>
      <c r="AF59" s="9"/>
    </row>
    <row r="60" spans="1:32" s="15" customFormat="1" x14ac:dyDescent="0.25">
      <c r="A60" s="145" t="s">
        <v>59</v>
      </c>
      <c r="B60" s="146" t="s">
        <v>1142</v>
      </c>
      <c r="C60" s="147" t="s">
        <v>1191</v>
      </c>
      <c r="D60" s="148" t="s">
        <v>285</v>
      </c>
      <c r="E60" s="149" t="s">
        <v>1720</v>
      </c>
      <c r="F60" s="146" t="s">
        <v>362</v>
      </c>
      <c r="G60" s="147" t="s">
        <v>302</v>
      </c>
      <c r="H60" s="150"/>
      <c r="I60" s="151">
        <v>2423366</v>
      </c>
      <c r="J60" s="152">
        <v>99</v>
      </c>
      <c r="K60" s="153">
        <v>-6.1999999999999998E-3</v>
      </c>
      <c r="L60" s="153">
        <v>-9.1999999999999998E-3</v>
      </c>
      <c r="M60" s="153">
        <v>8.4400000000000003E-2</v>
      </c>
      <c r="N60" s="153">
        <v>0.14299999999999999</v>
      </c>
      <c r="O60" s="154">
        <v>96</v>
      </c>
      <c r="P60" s="152">
        <v>1286993</v>
      </c>
      <c r="Q60" s="152">
        <v>1325211</v>
      </c>
      <c r="R60" s="153">
        <v>-2.8799999999999999E-2</v>
      </c>
      <c r="S60" s="155"/>
      <c r="T60" s="156">
        <v>44753</v>
      </c>
      <c r="U60" s="157">
        <v>1.27</v>
      </c>
      <c r="V60" s="126" t="s">
        <v>468</v>
      </c>
      <c r="W60" s="159">
        <v>1.26E-2</v>
      </c>
      <c r="X60" s="159">
        <v>0.15179999999999999</v>
      </c>
      <c r="Y60" s="159"/>
      <c r="Z60" s="147" t="s">
        <v>987</v>
      </c>
      <c r="AA60" s="147" t="s">
        <v>375</v>
      </c>
      <c r="AB60" s="162"/>
      <c r="AE60" s="9"/>
      <c r="AF60" s="9"/>
    </row>
    <row r="61" spans="1:32" s="15" customFormat="1" x14ac:dyDescent="0.25">
      <c r="A61" s="129" t="s">
        <v>699</v>
      </c>
      <c r="B61" s="130" t="s">
        <v>1142</v>
      </c>
      <c r="C61" s="131" t="s">
        <v>1192</v>
      </c>
      <c r="D61" s="132" t="s">
        <v>701</v>
      </c>
      <c r="E61" s="133" t="s">
        <v>1721</v>
      </c>
      <c r="F61" s="130" t="s">
        <v>700</v>
      </c>
      <c r="G61" s="131" t="s">
        <v>302</v>
      </c>
      <c r="H61" s="134"/>
      <c r="I61" s="135">
        <v>742953</v>
      </c>
      <c r="J61" s="136">
        <v>103</v>
      </c>
      <c r="K61" s="137">
        <v>5.3E-3</v>
      </c>
      <c r="L61" s="137">
        <v>3.8399999999999997E-2</v>
      </c>
      <c r="M61" s="137">
        <v>7.6499999999999999E-2</v>
      </c>
      <c r="N61" s="137">
        <v>0.15210000000000001</v>
      </c>
      <c r="O61" s="138">
        <v>102</v>
      </c>
      <c r="P61" s="136">
        <v>399248</v>
      </c>
      <c r="Q61" s="136">
        <v>404831</v>
      </c>
      <c r="R61" s="137">
        <v>-1.38E-2</v>
      </c>
      <c r="S61" s="139"/>
      <c r="T61" s="140">
        <v>44753</v>
      </c>
      <c r="U61" s="141">
        <v>1.41</v>
      </c>
      <c r="V61" s="142" t="s">
        <v>468</v>
      </c>
      <c r="W61" s="143">
        <v>1.3899999999999999E-2</v>
      </c>
      <c r="X61" s="143">
        <v>0.16689999999999999</v>
      </c>
      <c r="Y61" s="143"/>
      <c r="Z61" s="131" t="s">
        <v>987</v>
      </c>
      <c r="AA61" s="131" t="s">
        <v>375</v>
      </c>
      <c r="AB61" s="144"/>
      <c r="AE61" s="9"/>
      <c r="AF61" s="9"/>
    </row>
    <row r="62" spans="1:32" s="15" customFormat="1" x14ac:dyDescent="0.25">
      <c r="A62" s="145" t="s">
        <v>711</v>
      </c>
      <c r="B62" s="146" t="s">
        <v>1142</v>
      </c>
      <c r="C62" s="147" t="s">
        <v>1197</v>
      </c>
      <c r="D62" s="148" t="s">
        <v>1466</v>
      </c>
      <c r="E62" s="149" t="s">
        <v>1722</v>
      </c>
      <c r="F62" s="146" t="s">
        <v>713</v>
      </c>
      <c r="G62" s="147" t="s">
        <v>300</v>
      </c>
      <c r="H62" s="150"/>
      <c r="I62" s="151">
        <v>3644</v>
      </c>
      <c r="J62" s="152">
        <v>62</v>
      </c>
      <c r="K62" s="153">
        <v>2.8400000000000002E-2</v>
      </c>
      <c r="L62" s="153">
        <v>-8.0000000000000002E-3</v>
      </c>
      <c r="M62" s="153">
        <v>-0.1381</v>
      </c>
      <c r="N62" s="153">
        <v>-0.2369</v>
      </c>
      <c r="O62" s="154">
        <v>126</v>
      </c>
      <c r="P62" s="152">
        <v>543939</v>
      </c>
      <c r="Q62" s="152">
        <v>267776</v>
      </c>
      <c r="R62" s="153">
        <v>1.0313000000000001</v>
      </c>
      <c r="S62" s="155"/>
      <c r="T62" s="156">
        <v>44732</v>
      </c>
      <c r="U62" s="157">
        <v>0.15</v>
      </c>
      <c r="V62" s="126" t="s">
        <v>468</v>
      </c>
      <c r="W62" s="159">
        <v>2.3E-3</v>
      </c>
      <c r="X62" s="159">
        <v>2.7699999999999999E-2</v>
      </c>
      <c r="Y62" s="159"/>
      <c r="Z62" s="147" t="s">
        <v>392</v>
      </c>
      <c r="AA62" s="147" t="s">
        <v>375</v>
      </c>
      <c r="AB62" s="162"/>
      <c r="AE62" s="9"/>
      <c r="AF62" s="9"/>
    </row>
    <row r="63" spans="1:32" s="15" customFormat="1" x14ac:dyDescent="0.25">
      <c r="A63" s="129" t="s">
        <v>872</v>
      </c>
      <c r="B63" s="130" t="s">
        <v>1142</v>
      </c>
      <c r="C63" s="131" t="s">
        <v>1199</v>
      </c>
      <c r="D63" s="132" t="s">
        <v>1467</v>
      </c>
      <c r="E63" s="133" t="s">
        <v>1723</v>
      </c>
      <c r="F63" s="130" t="s">
        <v>873</v>
      </c>
      <c r="G63" s="131" t="s">
        <v>302</v>
      </c>
      <c r="H63" s="134"/>
      <c r="I63" s="135">
        <v>215072</v>
      </c>
      <c r="J63" s="136">
        <v>86</v>
      </c>
      <c r="K63" s="137">
        <v>-8.0000000000000004E-4</v>
      </c>
      <c r="L63" s="137">
        <v>2.3099999999999999E-2</v>
      </c>
      <c r="M63" s="137">
        <v>6.6600000000000006E-2</v>
      </c>
      <c r="N63" s="137">
        <v>4.7399999999999998E-2</v>
      </c>
      <c r="O63" s="138">
        <v>93</v>
      </c>
      <c r="P63" s="136">
        <v>132891</v>
      </c>
      <c r="Q63" s="136">
        <v>121977</v>
      </c>
      <c r="R63" s="137">
        <v>8.9499999999999996E-2</v>
      </c>
      <c r="S63" s="139"/>
      <c r="T63" s="140">
        <v>44755</v>
      </c>
      <c r="U63" s="141">
        <v>1.25</v>
      </c>
      <c r="V63" s="142" t="s">
        <v>468</v>
      </c>
      <c r="W63" s="143">
        <v>1.46E-2</v>
      </c>
      <c r="X63" s="143">
        <v>0.1749</v>
      </c>
      <c r="Y63" s="143"/>
      <c r="Z63" s="131" t="s">
        <v>402</v>
      </c>
      <c r="AA63" s="131" t="s">
        <v>375</v>
      </c>
      <c r="AB63" s="144"/>
      <c r="AE63" s="9"/>
      <c r="AF63" s="9"/>
    </row>
    <row r="64" spans="1:32" s="15" customFormat="1" x14ac:dyDescent="0.25">
      <c r="A64" s="145" t="s">
        <v>903</v>
      </c>
      <c r="B64" s="146" t="s">
        <v>1142</v>
      </c>
      <c r="C64" s="147" t="s">
        <v>1201</v>
      </c>
      <c r="D64" s="148" t="s">
        <v>905</v>
      </c>
      <c r="E64" s="149" t="s">
        <v>1724</v>
      </c>
      <c r="F64" s="146" t="s">
        <v>906</v>
      </c>
      <c r="G64" s="147" t="s">
        <v>298</v>
      </c>
      <c r="H64" s="150"/>
      <c r="I64" s="151">
        <v>89831</v>
      </c>
      <c r="J64" s="152">
        <v>74</v>
      </c>
      <c r="K64" s="153">
        <v>1.0999999999999999E-2</v>
      </c>
      <c r="L64" s="153">
        <v>-1.2699999999999999E-2</v>
      </c>
      <c r="M64" s="153">
        <v>-3.6600000000000001E-2</v>
      </c>
      <c r="N64" s="153">
        <v>-0.19309999999999999</v>
      </c>
      <c r="O64" s="154">
        <v>97</v>
      </c>
      <c r="P64" s="152">
        <v>378924</v>
      </c>
      <c r="Q64" s="152">
        <v>289628</v>
      </c>
      <c r="R64" s="153">
        <v>0.30830000000000002</v>
      </c>
      <c r="S64" s="155"/>
      <c r="T64" s="156">
        <v>44742</v>
      </c>
      <c r="U64" s="157">
        <v>0.74</v>
      </c>
      <c r="V64" s="126" t="s">
        <v>468</v>
      </c>
      <c r="W64" s="159">
        <v>9.7999999999999997E-3</v>
      </c>
      <c r="X64" s="159">
        <v>0.1174</v>
      </c>
      <c r="Y64" s="159"/>
      <c r="Z64" s="147" t="s">
        <v>477</v>
      </c>
      <c r="AA64" s="147" t="s">
        <v>477</v>
      </c>
      <c r="AB64" s="160"/>
      <c r="AE64" s="9"/>
      <c r="AF64" s="9"/>
    </row>
    <row r="65" spans="1:32" s="15" customFormat="1" x14ac:dyDescent="0.25">
      <c r="A65" s="129" t="s">
        <v>1097</v>
      </c>
      <c r="B65" s="130" t="s">
        <v>1142</v>
      </c>
      <c r="C65" s="131" t="s">
        <v>1202</v>
      </c>
      <c r="D65" s="132" t="s">
        <v>1468</v>
      </c>
      <c r="E65" s="133" t="s">
        <v>1725</v>
      </c>
      <c r="F65" s="130" t="s">
        <v>1098</v>
      </c>
      <c r="G65" s="131" t="s">
        <v>303</v>
      </c>
      <c r="H65" s="134"/>
      <c r="I65" s="135">
        <v>89109</v>
      </c>
      <c r="J65" s="136">
        <v>77</v>
      </c>
      <c r="K65" s="137">
        <v>1.3100000000000001E-2</v>
      </c>
      <c r="L65" s="137">
        <v>2.1999999999999999E-2</v>
      </c>
      <c r="M65" s="137"/>
      <c r="N65" s="137"/>
      <c r="O65" s="138">
        <v>115</v>
      </c>
      <c r="P65" s="136">
        <v>239988</v>
      </c>
      <c r="Q65" s="136">
        <v>159933</v>
      </c>
      <c r="R65" s="137">
        <v>0.50060000000000004</v>
      </c>
      <c r="S65" s="139"/>
      <c r="T65" s="140">
        <v>44742</v>
      </c>
      <c r="U65" s="141">
        <v>0.85</v>
      </c>
      <c r="V65" s="142" t="s">
        <v>468</v>
      </c>
      <c r="W65" s="143">
        <v>1.12E-2</v>
      </c>
      <c r="X65" s="143">
        <v>0.13469999999999999</v>
      </c>
      <c r="Y65" s="143"/>
      <c r="Z65" s="131" t="s">
        <v>407</v>
      </c>
      <c r="AA65" s="131" t="s">
        <v>376</v>
      </c>
      <c r="AB65" s="144"/>
      <c r="AE65" s="9"/>
      <c r="AF65" s="9"/>
    </row>
    <row r="66" spans="1:32" s="15" customFormat="1" x14ac:dyDescent="0.25">
      <c r="A66" s="145" t="s">
        <v>1068</v>
      </c>
      <c r="B66" s="146" t="s">
        <v>1142</v>
      </c>
      <c r="C66" s="147" t="s">
        <v>1203</v>
      </c>
      <c r="D66" s="148" t="s">
        <v>1083</v>
      </c>
      <c r="E66" s="149" t="s">
        <v>1726</v>
      </c>
      <c r="F66" s="146" t="s">
        <v>1078</v>
      </c>
      <c r="G66" s="147" t="s">
        <v>302</v>
      </c>
      <c r="H66" s="150"/>
      <c r="I66" s="151">
        <v>6957</v>
      </c>
      <c r="J66" s="152">
        <v>72</v>
      </c>
      <c r="K66" s="153">
        <v>1.4E-3</v>
      </c>
      <c r="L66" s="153">
        <v>9.5999999999999992E-3</v>
      </c>
      <c r="M66" s="153">
        <v>-0.2059</v>
      </c>
      <c r="N66" s="153">
        <v>-0.20039999999999999</v>
      </c>
      <c r="O66" s="154">
        <v>91</v>
      </c>
      <c r="P66" s="152">
        <v>99928</v>
      </c>
      <c r="Q66" s="152">
        <v>79158</v>
      </c>
      <c r="R66" s="153">
        <v>0.26240000000000002</v>
      </c>
      <c r="S66" s="155"/>
      <c r="T66" s="156">
        <v>44749</v>
      </c>
      <c r="U66" s="157">
        <v>0.77</v>
      </c>
      <c r="V66" s="126" t="s">
        <v>468</v>
      </c>
      <c r="W66" s="159">
        <v>1.09E-2</v>
      </c>
      <c r="X66" s="159">
        <v>0.13120000000000001</v>
      </c>
      <c r="Y66" s="159"/>
      <c r="Z66" s="147" t="s">
        <v>772</v>
      </c>
      <c r="AA66" s="147" t="s">
        <v>799</v>
      </c>
      <c r="AB66" s="162"/>
      <c r="AE66" s="9"/>
      <c r="AF66" s="9"/>
    </row>
    <row r="67" spans="1:32" s="15" customFormat="1" x14ac:dyDescent="0.25">
      <c r="A67" s="129" t="s">
        <v>518</v>
      </c>
      <c r="B67" s="130" t="s">
        <v>305</v>
      </c>
      <c r="C67" s="131" t="s">
        <v>1204</v>
      </c>
      <c r="D67" s="132" t="s">
        <v>520</v>
      </c>
      <c r="E67" s="133" t="s">
        <v>1727</v>
      </c>
      <c r="F67" s="130" t="s">
        <v>522</v>
      </c>
      <c r="G67" s="131" t="s">
        <v>303</v>
      </c>
      <c r="H67" s="134"/>
      <c r="I67" s="135">
        <v>618586</v>
      </c>
      <c r="J67" s="136">
        <v>90</v>
      </c>
      <c r="K67" s="137">
        <v>4.1000000000000003E-3</v>
      </c>
      <c r="L67" s="137">
        <v>4.5999999999999999E-3</v>
      </c>
      <c r="M67" s="137">
        <v>-6.0299999999999999E-2</v>
      </c>
      <c r="N67" s="137">
        <v>-0.1195</v>
      </c>
      <c r="O67" s="138">
        <v>103</v>
      </c>
      <c r="P67" s="136">
        <v>1195865</v>
      </c>
      <c r="Q67" s="136">
        <v>1041779</v>
      </c>
      <c r="R67" s="137">
        <v>0.1479</v>
      </c>
      <c r="S67" s="139"/>
      <c r="T67" s="140">
        <v>44742</v>
      </c>
      <c r="U67" s="141">
        <v>1.1000000000000001</v>
      </c>
      <c r="V67" s="142" t="s">
        <v>468</v>
      </c>
      <c r="W67" s="143">
        <v>1.21E-2</v>
      </c>
      <c r="X67" s="143">
        <v>0.1457</v>
      </c>
      <c r="Y67" s="143"/>
      <c r="Z67" s="131" t="s">
        <v>374</v>
      </c>
      <c r="AA67" s="131" t="s">
        <v>374</v>
      </c>
      <c r="AB67" s="144"/>
      <c r="AE67" s="9"/>
      <c r="AF67" s="9"/>
    </row>
    <row r="68" spans="1:32" s="15" customFormat="1" x14ac:dyDescent="0.25">
      <c r="A68" s="145" t="s">
        <v>822</v>
      </c>
      <c r="B68" s="146" t="s">
        <v>1142</v>
      </c>
      <c r="C68" s="147" t="s">
        <v>1205</v>
      </c>
      <c r="D68" s="148" t="s">
        <v>824</v>
      </c>
      <c r="E68" s="149" t="s">
        <v>1728</v>
      </c>
      <c r="F68" s="146" t="s">
        <v>825</v>
      </c>
      <c r="G68" s="147" t="s">
        <v>302</v>
      </c>
      <c r="H68" s="150"/>
      <c r="I68" s="151">
        <v>86918</v>
      </c>
      <c r="J68" s="152">
        <v>71</v>
      </c>
      <c r="K68" s="153">
        <v>8.6999999999999994E-3</v>
      </c>
      <c r="L68" s="153">
        <v>1.5699999999999999E-2</v>
      </c>
      <c r="M68" s="153">
        <v>-2.9000000000000001E-2</v>
      </c>
      <c r="N68" s="153">
        <v>-4.58E-2</v>
      </c>
      <c r="O68" s="154">
        <v>84</v>
      </c>
      <c r="P68" s="152">
        <v>335434</v>
      </c>
      <c r="Q68" s="152">
        <v>282715</v>
      </c>
      <c r="R68" s="153">
        <v>0.1865</v>
      </c>
      <c r="S68" s="155"/>
      <c r="T68" s="156">
        <v>44742</v>
      </c>
      <c r="U68" s="157">
        <v>0.88</v>
      </c>
      <c r="V68" s="126" t="s">
        <v>468</v>
      </c>
      <c r="W68" s="159">
        <v>1.2500000000000001E-2</v>
      </c>
      <c r="X68" s="159">
        <v>0.15</v>
      </c>
      <c r="Y68" s="159"/>
      <c r="Z68" s="147" t="s">
        <v>379</v>
      </c>
      <c r="AA68" s="147" t="s">
        <v>379</v>
      </c>
      <c r="AB68" s="162"/>
      <c r="AE68" s="9"/>
      <c r="AF68" s="9"/>
    </row>
    <row r="69" spans="1:32" s="15" customFormat="1" x14ac:dyDescent="0.25">
      <c r="A69" s="129" t="s">
        <v>15</v>
      </c>
      <c r="B69" s="130" t="s">
        <v>305</v>
      </c>
      <c r="C69" s="131" t="s">
        <v>1206</v>
      </c>
      <c r="D69" s="132" t="s">
        <v>245</v>
      </c>
      <c r="E69" s="133" t="s">
        <v>1729</v>
      </c>
      <c r="F69" s="130" t="s">
        <v>318</v>
      </c>
      <c r="G69" s="131" t="s">
        <v>305</v>
      </c>
      <c r="H69" s="134"/>
      <c r="I69" s="135">
        <v>141343</v>
      </c>
      <c r="J69" s="136">
        <v>1787</v>
      </c>
      <c r="K69" s="137">
        <v>1.2200000000000001E-2</v>
      </c>
      <c r="L69" s="137">
        <v>1.54E-2</v>
      </c>
      <c r="M69" s="137">
        <v>-0.1547</v>
      </c>
      <c r="N69" s="137">
        <v>-0.17480000000000001</v>
      </c>
      <c r="O69" s="138">
        <v>2873</v>
      </c>
      <c r="P69" s="136">
        <v>373425</v>
      </c>
      <c r="Q69" s="136">
        <v>232245</v>
      </c>
      <c r="R69" s="137">
        <v>0.6079</v>
      </c>
      <c r="S69" s="139"/>
      <c r="T69" s="140">
        <v>44742</v>
      </c>
      <c r="U69" s="141">
        <v>26.66</v>
      </c>
      <c r="V69" s="142" t="s">
        <v>468</v>
      </c>
      <c r="W69" s="143">
        <v>1.49E-2</v>
      </c>
      <c r="X69" s="143">
        <v>0.17910000000000001</v>
      </c>
      <c r="Y69" s="143"/>
      <c r="Z69" s="131" t="s">
        <v>383</v>
      </c>
      <c r="AA69" s="131" t="s">
        <v>375</v>
      </c>
      <c r="AB69" s="144"/>
      <c r="AE69" s="9"/>
      <c r="AF69" s="9"/>
    </row>
    <row r="70" spans="1:32" s="15" customFormat="1" x14ac:dyDescent="0.25">
      <c r="A70" s="145" t="s">
        <v>13</v>
      </c>
      <c r="B70" s="146" t="s">
        <v>305</v>
      </c>
      <c r="C70" s="147" t="s">
        <v>1207</v>
      </c>
      <c r="D70" s="148" t="s">
        <v>243</v>
      </c>
      <c r="E70" s="149" t="s">
        <v>1730</v>
      </c>
      <c r="F70" s="146" t="s">
        <v>316</v>
      </c>
      <c r="G70" s="147" t="s">
        <v>303</v>
      </c>
      <c r="H70" s="150"/>
      <c r="I70" s="151">
        <v>62507</v>
      </c>
      <c r="J70" s="152">
        <v>98</v>
      </c>
      <c r="K70" s="153">
        <v>-1.6999999999999999E-3</v>
      </c>
      <c r="L70" s="153">
        <v>-1.32E-2</v>
      </c>
      <c r="M70" s="153">
        <v>-4.6600000000000003E-2</v>
      </c>
      <c r="N70" s="153">
        <v>-2.93E-2</v>
      </c>
      <c r="O70" s="154">
        <v>107</v>
      </c>
      <c r="P70" s="152">
        <v>169793</v>
      </c>
      <c r="Q70" s="152">
        <v>155820</v>
      </c>
      <c r="R70" s="153">
        <v>8.9700000000000002E-2</v>
      </c>
      <c r="S70" s="155"/>
      <c r="T70" s="156">
        <v>44742</v>
      </c>
      <c r="U70" s="157">
        <v>0.99</v>
      </c>
      <c r="V70" s="126" t="s">
        <v>468</v>
      </c>
      <c r="W70" s="159">
        <v>9.9000000000000008E-3</v>
      </c>
      <c r="X70" s="159">
        <v>0.11840000000000001</v>
      </c>
      <c r="Y70" s="159"/>
      <c r="Z70" s="147" t="s">
        <v>378</v>
      </c>
      <c r="AA70" s="147" t="s">
        <v>378</v>
      </c>
      <c r="AB70" s="160"/>
      <c r="AE70" s="9"/>
      <c r="AF70" s="9"/>
    </row>
    <row r="71" spans="1:32" s="15" customFormat="1" x14ac:dyDescent="0.25">
      <c r="A71" s="129" t="s">
        <v>1065</v>
      </c>
      <c r="B71" s="130" t="s">
        <v>1142</v>
      </c>
      <c r="C71" s="131" t="s">
        <v>1208</v>
      </c>
      <c r="D71" s="132" t="s">
        <v>1082</v>
      </c>
      <c r="E71" s="133" t="s">
        <v>1731</v>
      </c>
      <c r="F71" s="130" t="s">
        <v>1075</v>
      </c>
      <c r="G71" s="131" t="s">
        <v>302</v>
      </c>
      <c r="H71" s="134"/>
      <c r="I71" s="135">
        <v>601</v>
      </c>
      <c r="J71" s="136">
        <v>51</v>
      </c>
      <c r="K71" s="137">
        <v>3.1600000000000003E-2</v>
      </c>
      <c r="L71" s="137">
        <v>-2.18E-2</v>
      </c>
      <c r="M71" s="137">
        <v>-4.41E-2</v>
      </c>
      <c r="N71" s="137">
        <v>2.3999999999999998E-3</v>
      </c>
      <c r="O71" s="138">
        <v>56</v>
      </c>
      <c r="P71" s="136">
        <v>60895</v>
      </c>
      <c r="Q71" s="136">
        <v>54624</v>
      </c>
      <c r="R71" s="137">
        <v>0.1148</v>
      </c>
      <c r="S71" s="139"/>
      <c r="T71" s="140">
        <v>44742</v>
      </c>
      <c r="U71" s="141">
        <v>0.5</v>
      </c>
      <c r="V71" s="142" t="s">
        <v>468</v>
      </c>
      <c r="W71" s="143">
        <v>9.4000000000000004E-3</v>
      </c>
      <c r="X71" s="143">
        <v>0.1132</v>
      </c>
      <c r="Y71" s="143"/>
      <c r="Z71" s="131" t="s">
        <v>378</v>
      </c>
      <c r="AA71" s="131" t="s">
        <v>378</v>
      </c>
      <c r="AB71" s="144"/>
      <c r="AE71" s="9"/>
      <c r="AF71" s="9"/>
    </row>
    <row r="72" spans="1:32" s="15" customFormat="1" x14ac:dyDescent="0.25">
      <c r="A72" s="145" t="s">
        <v>1544</v>
      </c>
      <c r="B72" s="146" t="s">
        <v>1142</v>
      </c>
      <c r="C72" s="147" t="s">
        <v>1551</v>
      </c>
      <c r="D72" s="148" t="s">
        <v>1552</v>
      </c>
      <c r="E72" s="149" t="s">
        <v>1732</v>
      </c>
      <c r="F72" s="146" t="s">
        <v>1550</v>
      </c>
      <c r="G72" s="147" t="s">
        <v>302</v>
      </c>
      <c r="H72" s="150"/>
      <c r="I72" s="151">
        <v>659</v>
      </c>
      <c r="J72" s="152">
        <v>330</v>
      </c>
      <c r="K72" s="153">
        <v>1.6899999999999998E-2</v>
      </c>
      <c r="L72" s="153">
        <v>0.1057</v>
      </c>
      <c r="M72" s="153">
        <v>7.1499999999999994E-2</v>
      </c>
      <c r="N72" s="153">
        <v>9.9599999999999994E-2</v>
      </c>
      <c r="O72" s="154">
        <v>386</v>
      </c>
      <c r="P72" s="152">
        <v>41453</v>
      </c>
      <c r="Q72" s="152">
        <v>35421</v>
      </c>
      <c r="R72" s="153">
        <v>0.17030000000000001</v>
      </c>
      <c r="S72" s="155"/>
      <c r="T72" s="156">
        <v>44742</v>
      </c>
      <c r="U72" s="157">
        <v>3.58</v>
      </c>
      <c r="V72" s="126" t="s">
        <v>468</v>
      </c>
      <c r="W72" s="159">
        <v>1.1900000000000001E-2</v>
      </c>
      <c r="X72" s="159">
        <v>0.1424</v>
      </c>
      <c r="Y72" s="159"/>
      <c r="Z72" s="147" t="s">
        <v>378</v>
      </c>
      <c r="AA72" s="147" t="s">
        <v>378</v>
      </c>
      <c r="AB72" s="162"/>
      <c r="AE72" s="9"/>
      <c r="AF72" s="9"/>
    </row>
    <row r="73" spans="1:32" s="15" customFormat="1" x14ac:dyDescent="0.25">
      <c r="A73" s="129" t="s">
        <v>858</v>
      </c>
      <c r="B73" s="130" t="s">
        <v>1142</v>
      </c>
      <c r="C73" s="131" t="s">
        <v>1209</v>
      </c>
      <c r="D73" s="132" t="s">
        <v>859</v>
      </c>
      <c r="E73" s="133" t="s">
        <v>1733</v>
      </c>
      <c r="F73" s="130" t="s">
        <v>860</v>
      </c>
      <c r="G73" s="131" t="s">
        <v>304</v>
      </c>
      <c r="H73" s="134"/>
      <c r="I73" s="135">
        <v>972559</v>
      </c>
      <c r="J73" s="136">
        <v>91</v>
      </c>
      <c r="K73" s="137">
        <v>-1.9800000000000002E-2</v>
      </c>
      <c r="L73" s="137">
        <v>-3.49E-2</v>
      </c>
      <c r="M73" s="137">
        <v>-2.9499999999999998E-2</v>
      </c>
      <c r="N73" s="137">
        <v>1.55E-2</v>
      </c>
      <c r="O73" s="138">
        <v>107</v>
      </c>
      <c r="P73" s="136">
        <v>640914</v>
      </c>
      <c r="Q73" s="136">
        <v>541438</v>
      </c>
      <c r="R73" s="137">
        <v>0.1837</v>
      </c>
      <c r="S73" s="139"/>
      <c r="T73" s="140">
        <v>44761</v>
      </c>
      <c r="U73" s="141">
        <v>0.83</v>
      </c>
      <c r="V73" s="142" t="s">
        <v>468</v>
      </c>
      <c r="W73" s="143">
        <v>8.8999999999999999E-3</v>
      </c>
      <c r="X73" s="143">
        <v>0.107</v>
      </c>
      <c r="Y73" s="143"/>
      <c r="Z73" s="131" t="s">
        <v>392</v>
      </c>
      <c r="AA73" s="131" t="s">
        <v>375</v>
      </c>
      <c r="AB73" s="144"/>
      <c r="AE73" s="9"/>
      <c r="AF73" s="9"/>
    </row>
    <row r="74" spans="1:32" s="15" customFormat="1" x14ac:dyDescent="0.25">
      <c r="A74" s="145" t="s">
        <v>16</v>
      </c>
      <c r="B74" s="146" t="s">
        <v>1142</v>
      </c>
      <c r="C74" s="147" t="s">
        <v>1210</v>
      </c>
      <c r="D74" s="148" t="s">
        <v>246</v>
      </c>
      <c r="E74" s="149" t="s">
        <v>1734</v>
      </c>
      <c r="F74" s="146" t="s">
        <v>319</v>
      </c>
      <c r="G74" s="147" t="s">
        <v>302</v>
      </c>
      <c r="H74" s="150" t="s">
        <v>446</v>
      </c>
      <c r="I74" s="151">
        <v>2311973</v>
      </c>
      <c r="J74" s="152">
        <v>66</v>
      </c>
      <c r="K74" s="153">
        <v>-1.5E-3</v>
      </c>
      <c r="L74" s="153">
        <v>5.74E-2</v>
      </c>
      <c r="M74" s="153">
        <v>-5.4999999999999997E-3</v>
      </c>
      <c r="N74" s="153">
        <v>-8.3199999999999996E-2</v>
      </c>
      <c r="O74" s="154">
        <v>77</v>
      </c>
      <c r="P74" s="152">
        <v>1941830</v>
      </c>
      <c r="Q74" s="152">
        <v>1672375</v>
      </c>
      <c r="R74" s="153">
        <v>0.16109999999999999</v>
      </c>
      <c r="S74" s="155"/>
      <c r="T74" s="156">
        <v>44749</v>
      </c>
      <c r="U74" s="157">
        <v>0.6</v>
      </c>
      <c r="V74" s="126" t="s">
        <v>468</v>
      </c>
      <c r="W74" s="159">
        <v>9.4000000000000004E-3</v>
      </c>
      <c r="X74" s="159">
        <v>0.1123</v>
      </c>
      <c r="Y74" s="159"/>
      <c r="Z74" s="147" t="s">
        <v>392</v>
      </c>
      <c r="AA74" s="147" t="s">
        <v>375</v>
      </c>
      <c r="AB74" s="162"/>
      <c r="AE74" s="9"/>
      <c r="AF74" s="9"/>
    </row>
    <row r="75" spans="1:32" s="15" customFormat="1" x14ac:dyDescent="0.25">
      <c r="A75" s="129" t="s">
        <v>958</v>
      </c>
      <c r="B75" s="130" t="s">
        <v>1142</v>
      </c>
      <c r="C75" s="131" t="s">
        <v>1211</v>
      </c>
      <c r="D75" s="132" t="s">
        <v>1469</v>
      </c>
      <c r="E75" s="133" t="s">
        <v>1735</v>
      </c>
      <c r="F75" s="130" t="s">
        <v>959</v>
      </c>
      <c r="G75" s="131" t="s">
        <v>304</v>
      </c>
      <c r="H75" s="134"/>
      <c r="I75" s="135">
        <v>573901</v>
      </c>
      <c r="J75" s="136">
        <v>78</v>
      </c>
      <c r="K75" s="137">
        <v>-1.72E-2</v>
      </c>
      <c r="L75" s="137">
        <v>-5.79E-2</v>
      </c>
      <c r="M75" s="137">
        <v>-0.1618</v>
      </c>
      <c r="N75" s="137">
        <v>-0.1242</v>
      </c>
      <c r="O75" s="138">
        <v>104</v>
      </c>
      <c r="P75" s="136">
        <v>348491</v>
      </c>
      <c r="Q75" s="136">
        <v>263916</v>
      </c>
      <c r="R75" s="137">
        <v>0.32050000000000001</v>
      </c>
      <c r="S75" s="139"/>
      <c r="T75" s="140">
        <v>44764</v>
      </c>
      <c r="U75" s="141">
        <v>0.7</v>
      </c>
      <c r="V75" s="142" t="s">
        <v>468</v>
      </c>
      <c r="W75" s="143">
        <v>8.6999999999999994E-3</v>
      </c>
      <c r="X75" s="143">
        <v>0.1043</v>
      </c>
      <c r="Y75" s="143"/>
      <c r="Z75" s="131" t="s">
        <v>392</v>
      </c>
      <c r="AA75" s="131" t="s">
        <v>375</v>
      </c>
      <c r="AB75" s="144"/>
      <c r="AE75" s="9"/>
      <c r="AF75" s="9"/>
    </row>
    <row r="76" spans="1:32" s="15" customFormat="1" x14ac:dyDescent="0.25">
      <c r="A76" s="145" t="s">
        <v>1397</v>
      </c>
      <c r="B76" s="146" t="s">
        <v>1142</v>
      </c>
      <c r="C76" s="147" t="s">
        <v>1405</v>
      </c>
      <c r="D76" s="148" t="s">
        <v>1470</v>
      </c>
      <c r="E76" s="149" t="s">
        <v>1736</v>
      </c>
      <c r="F76" s="146" t="s">
        <v>1399</v>
      </c>
      <c r="G76" s="147" t="s">
        <v>302</v>
      </c>
      <c r="H76" s="150"/>
      <c r="I76" s="151">
        <v>58022</v>
      </c>
      <c r="J76" s="152">
        <v>76</v>
      </c>
      <c r="K76" s="153">
        <v>2.8400000000000002E-2</v>
      </c>
      <c r="L76" s="153">
        <v>-2E-3</v>
      </c>
      <c r="M76" s="153"/>
      <c r="N76" s="153"/>
      <c r="O76" s="154">
        <v>96</v>
      </c>
      <c r="P76" s="152">
        <v>197773</v>
      </c>
      <c r="Q76" s="152">
        <v>156490</v>
      </c>
      <c r="R76" s="153">
        <v>0.26379999999999998</v>
      </c>
      <c r="S76" s="155"/>
      <c r="T76" s="156">
        <v>44742</v>
      </c>
      <c r="U76" s="157">
        <v>0.8</v>
      </c>
      <c r="V76" s="126" t="s">
        <v>468</v>
      </c>
      <c r="W76" s="159">
        <v>1.04E-2</v>
      </c>
      <c r="X76" s="159">
        <v>0.12470000000000001</v>
      </c>
      <c r="Y76" s="159"/>
      <c r="Z76" s="147" t="s">
        <v>1102</v>
      </c>
      <c r="AA76" s="147" t="s">
        <v>383</v>
      </c>
      <c r="AB76" s="160"/>
      <c r="AE76" s="9"/>
      <c r="AF76" s="9"/>
    </row>
    <row r="77" spans="1:32" s="15" customFormat="1" x14ac:dyDescent="0.25">
      <c r="A77" s="129" t="s">
        <v>420</v>
      </c>
      <c r="B77" s="130" t="s">
        <v>1142</v>
      </c>
      <c r="C77" s="131" t="s">
        <v>1212</v>
      </c>
      <c r="D77" s="132" t="s">
        <v>425</v>
      </c>
      <c r="E77" s="133" t="s">
        <v>1737</v>
      </c>
      <c r="F77" s="130" t="s">
        <v>423</v>
      </c>
      <c r="G77" s="131" t="s">
        <v>298</v>
      </c>
      <c r="H77" s="134"/>
      <c r="I77" s="135">
        <v>97869</v>
      </c>
      <c r="J77" s="136">
        <v>37</v>
      </c>
      <c r="K77" s="137">
        <v>4.0000000000000001E-3</v>
      </c>
      <c r="L77" s="137">
        <v>3.32E-2</v>
      </c>
      <c r="M77" s="137">
        <v>-0.12970000000000001</v>
      </c>
      <c r="N77" s="137">
        <v>-0.53310000000000002</v>
      </c>
      <c r="O77" s="138">
        <v>65</v>
      </c>
      <c r="P77" s="136">
        <v>111239</v>
      </c>
      <c r="Q77" s="136">
        <v>63807</v>
      </c>
      <c r="R77" s="137">
        <v>0.74339999999999995</v>
      </c>
      <c r="S77" s="139"/>
      <c r="T77" s="140">
        <v>44742</v>
      </c>
      <c r="U77" s="141">
        <v>0.35</v>
      </c>
      <c r="V77" s="142" t="s">
        <v>468</v>
      </c>
      <c r="W77" s="143">
        <v>9.4999999999999998E-3</v>
      </c>
      <c r="X77" s="143">
        <v>0.1144</v>
      </c>
      <c r="Y77" s="143"/>
      <c r="Z77" s="131" t="s">
        <v>383</v>
      </c>
      <c r="AA77" s="131" t="s">
        <v>383</v>
      </c>
      <c r="AB77" s="144"/>
      <c r="AD77" s="86" t="s">
        <v>683</v>
      </c>
      <c r="AE77" s="9"/>
      <c r="AF77" s="9"/>
    </row>
    <row r="78" spans="1:32" s="15" customFormat="1" x14ac:dyDescent="0.25">
      <c r="A78" s="145" t="s">
        <v>21</v>
      </c>
      <c r="B78" s="146" t="s">
        <v>305</v>
      </c>
      <c r="C78" s="147" t="s">
        <v>1213</v>
      </c>
      <c r="D78" s="148" t="s">
        <v>1471</v>
      </c>
      <c r="E78" s="149" t="s">
        <v>1738</v>
      </c>
      <c r="F78" s="146" t="s">
        <v>324</v>
      </c>
      <c r="G78" s="147" t="s">
        <v>298</v>
      </c>
      <c r="H78" s="150"/>
      <c r="I78" s="151">
        <v>832</v>
      </c>
      <c r="J78" s="152">
        <v>12</v>
      </c>
      <c r="K78" s="153">
        <v>-8.0000000000000004E-4</v>
      </c>
      <c r="L78" s="153">
        <v>-0.1032</v>
      </c>
      <c r="M78" s="153">
        <v>-0.32829999999999998</v>
      </c>
      <c r="N78" s="153">
        <v>-0.45950000000000002</v>
      </c>
      <c r="O78" s="154">
        <v>40</v>
      </c>
      <c r="P78" s="152">
        <v>117123</v>
      </c>
      <c r="Q78" s="152">
        <v>36052</v>
      </c>
      <c r="R78" s="153">
        <v>2.2486999999999999</v>
      </c>
      <c r="S78" s="155"/>
      <c r="T78" s="156">
        <v>44385</v>
      </c>
      <c r="U78" s="157">
        <v>0</v>
      </c>
      <c r="V78" s="126" t="s">
        <v>468</v>
      </c>
      <c r="W78" s="159">
        <v>0</v>
      </c>
      <c r="X78" s="159">
        <v>0</v>
      </c>
      <c r="Y78" s="159"/>
      <c r="Z78" s="147" t="s">
        <v>374</v>
      </c>
      <c r="AA78" s="147" t="s">
        <v>374</v>
      </c>
      <c r="AB78" s="162"/>
      <c r="AE78" s="9"/>
      <c r="AF78" s="9"/>
    </row>
    <row r="79" spans="1:32" s="15" customFormat="1" x14ac:dyDescent="0.25">
      <c r="A79" s="129" t="s">
        <v>441</v>
      </c>
      <c r="B79" s="130" t="s">
        <v>305</v>
      </c>
      <c r="C79" s="131" t="s">
        <v>1214</v>
      </c>
      <c r="D79" s="132" t="s">
        <v>445</v>
      </c>
      <c r="E79" s="133" t="s">
        <v>1739</v>
      </c>
      <c r="F79" s="130" t="s">
        <v>443</v>
      </c>
      <c r="G79" s="131" t="s">
        <v>302</v>
      </c>
      <c r="H79" s="134"/>
      <c r="I79" s="135">
        <v>1961</v>
      </c>
      <c r="J79" s="136">
        <v>11</v>
      </c>
      <c r="K79" s="137">
        <v>-1.6899999999999998E-2</v>
      </c>
      <c r="L79" s="137">
        <v>-2.4400000000000002E-2</v>
      </c>
      <c r="M79" s="137">
        <v>-0.10829999999999999</v>
      </c>
      <c r="N79" s="137">
        <v>-6.5799999999999997E-2</v>
      </c>
      <c r="O79" s="138">
        <v>22</v>
      </c>
      <c r="P79" s="136">
        <v>11131</v>
      </c>
      <c r="Q79" s="136">
        <v>5715</v>
      </c>
      <c r="R79" s="137">
        <v>0.94750000000000001</v>
      </c>
      <c r="S79" s="139"/>
      <c r="T79" s="140">
        <v>44742</v>
      </c>
      <c r="U79" s="141">
        <v>0.04</v>
      </c>
      <c r="V79" s="142" t="s">
        <v>468</v>
      </c>
      <c r="W79" s="143">
        <v>3.7000000000000002E-3</v>
      </c>
      <c r="X79" s="143">
        <v>4.48E-2</v>
      </c>
      <c r="Y79" s="143"/>
      <c r="Z79" s="131" t="s">
        <v>394</v>
      </c>
      <c r="AA79" s="131" t="s">
        <v>374</v>
      </c>
      <c r="AB79" s="144"/>
      <c r="AE79" s="9"/>
      <c r="AF79" s="9"/>
    </row>
    <row r="80" spans="1:32" s="15" customFormat="1" x14ac:dyDescent="0.25">
      <c r="A80" s="145" t="s">
        <v>1018</v>
      </c>
      <c r="B80" s="146" t="s">
        <v>1142</v>
      </c>
      <c r="C80" s="147" t="s">
        <v>1215</v>
      </c>
      <c r="D80" s="148" t="s">
        <v>1472</v>
      </c>
      <c r="E80" s="149" t="s">
        <v>1740</v>
      </c>
      <c r="F80" s="146" t="s">
        <v>1019</v>
      </c>
      <c r="G80" s="147" t="s">
        <v>302</v>
      </c>
      <c r="H80" s="150"/>
      <c r="I80" s="151">
        <v>142437</v>
      </c>
      <c r="J80" s="152">
        <v>90</v>
      </c>
      <c r="K80" s="153">
        <v>1.2200000000000001E-2</v>
      </c>
      <c r="L80" s="153">
        <v>-8.3999999999999995E-3</v>
      </c>
      <c r="M80" s="153">
        <v>3.04E-2</v>
      </c>
      <c r="N80" s="153"/>
      <c r="O80" s="154">
        <v>97</v>
      </c>
      <c r="P80" s="152">
        <v>93170</v>
      </c>
      <c r="Q80" s="152">
        <v>86488</v>
      </c>
      <c r="R80" s="153">
        <v>7.7299999999999994E-2</v>
      </c>
      <c r="S80" s="155"/>
      <c r="T80" s="156">
        <v>44753</v>
      </c>
      <c r="U80" s="157">
        <v>1.25</v>
      </c>
      <c r="V80" s="126" t="s">
        <v>468</v>
      </c>
      <c r="W80" s="159">
        <v>1.35E-2</v>
      </c>
      <c r="X80" s="159">
        <v>0.16170000000000001</v>
      </c>
      <c r="Y80" s="159"/>
      <c r="Z80" s="147" t="s">
        <v>607</v>
      </c>
      <c r="AA80" s="147" t="s">
        <v>375</v>
      </c>
      <c r="AB80" s="162"/>
      <c r="AE80" s="9"/>
      <c r="AF80" s="9"/>
    </row>
    <row r="81" spans="1:32" s="15" customFormat="1" x14ac:dyDescent="0.25">
      <c r="A81" s="129" t="s">
        <v>1117</v>
      </c>
      <c r="B81" s="130" t="s">
        <v>1142</v>
      </c>
      <c r="C81" s="131" t="s">
        <v>1644</v>
      </c>
      <c r="D81" s="132" t="s">
        <v>1633</v>
      </c>
      <c r="E81" s="133" t="s">
        <v>1741</v>
      </c>
      <c r="F81" s="130" t="s">
        <v>1639</v>
      </c>
      <c r="G81" s="131" t="s">
        <v>300</v>
      </c>
      <c r="H81" s="134"/>
      <c r="I81" s="135">
        <v>2636</v>
      </c>
      <c r="J81" s="136">
        <v>82</v>
      </c>
      <c r="K81" s="137">
        <v>0</v>
      </c>
      <c r="L81" s="137">
        <v>6.9800000000000001E-2</v>
      </c>
      <c r="M81" s="137">
        <v>0.14829999999999999</v>
      </c>
      <c r="N81" s="137"/>
      <c r="O81" s="138">
        <v>88</v>
      </c>
      <c r="P81" s="136">
        <v>180215</v>
      </c>
      <c r="Q81" s="136">
        <v>169552</v>
      </c>
      <c r="R81" s="137">
        <v>6.2899999999999998E-2</v>
      </c>
      <c r="S81" s="139"/>
      <c r="T81" s="140">
        <v>44742</v>
      </c>
      <c r="U81" s="141">
        <v>1.81</v>
      </c>
      <c r="V81" s="142" t="s">
        <v>468</v>
      </c>
      <c r="W81" s="143">
        <v>2.1999999999999999E-2</v>
      </c>
      <c r="X81" s="143">
        <v>0.2636</v>
      </c>
      <c r="Y81" s="143"/>
      <c r="Z81" s="131" t="s">
        <v>1643</v>
      </c>
      <c r="AA81" s="131" t="s">
        <v>1637</v>
      </c>
      <c r="AB81" s="144"/>
      <c r="AE81" s="9"/>
      <c r="AF81" s="9"/>
    </row>
    <row r="82" spans="1:32" s="15" customFormat="1" x14ac:dyDescent="0.25">
      <c r="A82" s="145" t="s">
        <v>1016</v>
      </c>
      <c r="B82" s="146" t="s">
        <v>1142</v>
      </c>
      <c r="C82" s="147" t="s">
        <v>1216</v>
      </c>
      <c r="D82" s="148" t="s">
        <v>310</v>
      </c>
      <c r="E82" s="149" t="s">
        <v>1742</v>
      </c>
      <c r="F82" s="146" t="s">
        <v>1017</v>
      </c>
      <c r="G82" s="147" t="s">
        <v>301</v>
      </c>
      <c r="H82" s="150"/>
      <c r="I82" s="151">
        <v>605</v>
      </c>
      <c r="J82" s="152">
        <v>1</v>
      </c>
      <c r="K82" s="153">
        <v>2.41E-2</v>
      </c>
      <c r="L82" s="153">
        <v>-5.5599999999999997E-2</v>
      </c>
      <c r="M82" s="153">
        <v>2.41E-2</v>
      </c>
      <c r="N82" s="153"/>
      <c r="O82" s="154">
        <v>1</v>
      </c>
      <c r="P82" s="152">
        <v>83612</v>
      </c>
      <c r="Q82" s="152">
        <v>117372</v>
      </c>
      <c r="R82" s="153">
        <v>-0.28760000000000002</v>
      </c>
      <c r="S82" s="155"/>
      <c r="T82" s="156"/>
      <c r="U82" s="157"/>
      <c r="V82" s="126" t="s">
        <v>468</v>
      </c>
      <c r="W82" s="159"/>
      <c r="X82" s="159"/>
      <c r="Y82" s="159"/>
      <c r="Z82" s="147" t="s">
        <v>1055</v>
      </c>
      <c r="AA82" s="147" t="s">
        <v>375</v>
      </c>
      <c r="AB82" s="160"/>
      <c r="AE82" s="9"/>
      <c r="AF82" s="9"/>
    </row>
    <row r="83" spans="1:32" s="15" customFormat="1" x14ac:dyDescent="0.25">
      <c r="A83" s="129" t="s">
        <v>31</v>
      </c>
      <c r="B83" s="130" t="s">
        <v>305</v>
      </c>
      <c r="C83" s="131" t="s">
        <v>1217</v>
      </c>
      <c r="D83" s="132" t="s">
        <v>260</v>
      </c>
      <c r="E83" s="133" t="s">
        <v>1743</v>
      </c>
      <c r="F83" s="130" t="s">
        <v>334</v>
      </c>
      <c r="G83" s="131" t="s">
        <v>308</v>
      </c>
      <c r="H83" s="134"/>
      <c r="I83" s="135">
        <v>28774</v>
      </c>
      <c r="J83" s="136">
        <v>204</v>
      </c>
      <c r="K83" s="137">
        <v>-2.8500000000000001E-2</v>
      </c>
      <c r="L83" s="137">
        <v>-5.2999999999999999E-2</v>
      </c>
      <c r="M83" s="137">
        <v>3.9E-2</v>
      </c>
      <c r="N83" s="137">
        <v>8.5400000000000004E-2</v>
      </c>
      <c r="O83" s="138">
        <v>313</v>
      </c>
      <c r="P83" s="136">
        <v>119980</v>
      </c>
      <c r="Q83" s="136">
        <v>78323</v>
      </c>
      <c r="R83" s="137">
        <v>0.53190000000000004</v>
      </c>
      <c r="S83" s="139"/>
      <c r="T83" s="140">
        <v>44742</v>
      </c>
      <c r="U83" s="141">
        <v>1.75</v>
      </c>
      <c r="V83" s="142" t="s">
        <v>468</v>
      </c>
      <c r="W83" s="143">
        <v>8.0999999999999996E-3</v>
      </c>
      <c r="X83" s="143">
        <v>9.6699999999999994E-2</v>
      </c>
      <c r="Y83" s="143"/>
      <c r="Z83" s="131" t="s">
        <v>386</v>
      </c>
      <c r="AA83" s="131" t="s">
        <v>386</v>
      </c>
      <c r="AB83" s="144"/>
      <c r="AE83" s="9"/>
      <c r="AF83" s="9"/>
    </row>
    <row r="84" spans="1:32" s="15" customFormat="1" x14ac:dyDescent="0.25">
      <c r="A84" s="145" t="s">
        <v>750</v>
      </c>
      <c r="B84" s="146" t="s">
        <v>1142</v>
      </c>
      <c r="C84" s="147" t="s">
        <v>1193</v>
      </c>
      <c r="D84" s="148" t="s">
        <v>752</v>
      </c>
      <c r="E84" s="149" t="s">
        <v>1744</v>
      </c>
      <c r="F84" s="146" t="s">
        <v>751</v>
      </c>
      <c r="G84" s="147" t="s">
        <v>302</v>
      </c>
      <c r="H84" s="150"/>
      <c r="I84" s="151">
        <v>5110358</v>
      </c>
      <c r="J84" s="152">
        <v>96</v>
      </c>
      <c r="K84" s="153">
        <v>-1.6500000000000001E-2</v>
      </c>
      <c r="L84" s="153">
        <v>-3.09E-2</v>
      </c>
      <c r="M84" s="153">
        <v>5.4600000000000003E-2</v>
      </c>
      <c r="N84" s="153">
        <v>7.0900000000000005E-2</v>
      </c>
      <c r="O84" s="154">
        <v>95</v>
      </c>
      <c r="P84" s="152">
        <v>2523842</v>
      </c>
      <c r="Q84" s="152">
        <v>2533110</v>
      </c>
      <c r="R84" s="153">
        <v>-3.7000000000000002E-3</v>
      </c>
      <c r="S84" s="155"/>
      <c r="T84" s="156">
        <v>44749</v>
      </c>
      <c r="U84" s="157">
        <v>1.1499999999999999</v>
      </c>
      <c r="V84" s="126" t="s">
        <v>468</v>
      </c>
      <c r="W84" s="159">
        <v>1.15E-2</v>
      </c>
      <c r="X84" s="159">
        <v>0.1376</v>
      </c>
      <c r="Y84" s="159"/>
      <c r="Z84" s="147" t="s">
        <v>382</v>
      </c>
      <c r="AA84" s="147" t="s">
        <v>382</v>
      </c>
      <c r="AB84" s="162"/>
      <c r="AE84" s="9"/>
      <c r="AF84" s="9"/>
    </row>
    <row r="85" spans="1:32" s="15" customFormat="1" x14ac:dyDescent="0.25">
      <c r="A85" s="129" t="s">
        <v>528</v>
      </c>
      <c r="B85" s="130" t="s">
        <v>1142</v>
      </c>
      <c r="C85" s="131" t="s">
        <v>1196</v>
      </c>
      <c r="D85" s="132" t="s">
        <v>1473</v>
      </c>
      <c r="E85" s="133" t="s">
        <v>1745</v>
      </c>
      <c r="F85" s="130" t="s">
        <v>532</v>
      </c>
      <c r="G85" s="131" t="s">
        <v>300</v>
      </c>
      <c r="H85" s="134"/>
      <c r="I85" s="135">
        <v>437205</v>
      </c>
      <c r="J85" s="136">
        <v>57</v>
      </c>
      <c r="K85" s="137">
        <v>1.7100000000000001E-2</v>
      </c>
      <c r="L85" s="137">
        <v>3.5999999999999999E-3</v>
      </c>
      <c r="M85" s="137">
        <v>-0.1779</v>
      </c>
      <c r="N85" s="137">
        <v>-0.22189999999999999</v>
      </c>
      <c r="O85" s="138">
        <v>96</v>
      </c>
      <c r="P85" s="136">
        <v>787458</v>
      </c>
      <c r="Q85" s="136">
        <v>467041</v>
      </c>
      <c r="R85" s="137">
        <v>0.68610000000000004</v>
      </c>
      <c r="S85" s="139"/>
      <c r="T85" s="140">
        <v>44749</v>
      </c>
      <c r="U85" s="141">
        <v>0.5</v>
      </c>
      <c r="V85" s="142" t="s">
        <v>468</v>
      </c>
      <c r="W85" s="143">
        <v>8.8000000000000005E-3</v>
      </c>
      <c r="X85" s="143">
        <v>0.1061</v>
      </c>
      <c r="Y85" s="143"/>
      <c r="Z85" s="131" t="s">
        <v>382</v>
      </c>
      <c r="AA85" s="131" t="s">
        <v>382</v>
      </c>
      <c r="AB85" s="144"/>
      <c r="AE85" s="9"/>
      <c r="AF85" s="9"/>
    </row>
    <row r="86" spans="1:32" s="15" customFormat="1" x14ac:dyDescent="0.25">
      <c r="A86" s="145" t="s">
        <v>591</v>
      </c>
      <c r="B86" s="146" t="s">
        <v>1142</v>
      </c>
      <c r="C86" s="147" t="s">
        <v>1218</v>
      </c>
      <c r="D86" s="148" t="s">
        <v>1474</v>
      </c>
      <c r="E86" s="149" t="s">
        <v>1746</v>
      </c>
      <c r="F86" s="146" t="s">
        <v>592</v>
      </c>
      <c r="G86" s="147" t="s">
        <v>302</v>
      </c>
      <c r="H86" s="150"/>
      <c r="I86" s="151">
        <v>29015</v>
      </c>
      <c r="J86" s="152">
        <v>66</v>
      </c>
      <c r="K86" s="153">
        <v>4.7600000000000003E-2</v>
      </c>
      <c r="L86" s="153">
        <v>9.7100000000000006E-2</v>
      </c>
      <c r="M86" s="153">
        <v>0.1709</v>
      </c>
      <c r="N86" s="153">
        <v>8.5800000000000001E-2</v>
      </c>
      <c r="O86" s="154">
        <v>71</v>
      </c>
      <c r="P86" s="152">
        <v>47509</v>
      </c>
      <c r="Q86" s="152">
        <v>44001</v>
      </c>
      <c r="R86" s="153">
        <v>7.9699999999999993E-2</v>
      </c>
      <c r="S86" s="155"/>
      <c r="T86" s="156">
        <v>44753</v>
      </c>
      <c r="U86" s="157">
        <v>0.48</v>
      </c>
      <c r="V86" s="126" t="s">
        <v>468</v>
      </c>
      <c r="W86" s="159">
        <v>7.6E-3</v>
      </c>
      <c r="X86" s="159">
        <v>9.1700000000000004E-2</v>
      </c>
      <c r="Y86" s="159"/>
      <c r="Z86" s="147" t="s">
        <v>607</v>
      </c>
      <c r="AA86" s="147" t="s">
        <v>375</v>
      </c>
      <c r="AB86" s="162"/>
      <c r="AE86" s="9"/>
      <c r="AF86" s="9"/>
    </row>
    <row r="87" spans="1:32" s="15" customFormat="1" x14ac:dyDescent="0.25">
      <c r="A87" s="129" t="s">
        <v>8</v>
      </c>
      <c r="B87" s="130" t="s">
        <v>305</v>
      </c>
      <c r="C87" s="131" t="s">
        <v>1219</v>
      </c>
      <c r="D87" s="132" t="s">
        <v>238</v>
      </c>
      <c r="E87" s="133" t="s">
        <v>1747</v>
      </c>
      <c r="F87" s="130" t="s">
        <v>311</v>
      </c>
      <c r="G87" s="131" t="s">
        <v>301</v>
      </c>
      <c r="H87" s="134"/>
      <c r="I87" s="135">
        <v>96051</v>
      </c>
      <c r="J87" s="136">
        <v>67</v>
      </c>
      <c r="K87" s="137">
        <v>-2.01E-2</v>
      </c>
      <c r="L87" s="137">
        <v>-2.6200000000000001E-2</v>
      </c>
      <c r="M87" s="137">
        <v>1.7999999999999999E-2</v>
      </c>
      <c r="N87" s="137">
        <v>-8.0999999999999996E-3</v>
      </c>
      <c r="O87" s="138">
        <v>92</v>
      </c>
      <c r="P87" s="136">
        <v>1119896</v>
      </c>
      <c r="Q87" s="136">
        <v>821928</v>
      </c>
      <c r="R87" s="137">
        <v>0.36249999999999999</v>
      </c>
      <c r="S87" s="139"/>
      <c r="T87" s="140">
        <v>44742</v>
      </c>
      <c r="U87" s="141">
        <v>0.54</v>
      </c>
      <c r="V87" s="142" t="s">
        <v>468</v>
      </c>
      <c r="W87" s="143">
        <v>7.7000000000000002E-3</v>
      </c>
      <c r="X87" s="143">
        <v>9.2999999999999999E-2</v>
      </c>
      <c r="Y87" s="143"/>
      <c r="Z87" s="131" t="s">
        <v>374</v>
      </c>
      <c r="AA87" s="131" t="s">
        <v>374</v>
      </c>
      <c r="AB87" s="144"/>
      <c r="AE87" s="9"/>
      <c r="AF87" s="9"/>
    </row>
    <row r="88" spans="1:32" s="15" customFormat="1" x14ac:dyDescent="0.25">
      <c r="A88" s="145" t="s">
        <v>544</v>
      </c>
      <c r="B88" s="146" t="s">
        <v>1142</v>
      </c>
      <c r="C88" s="147" t="s">
        <v>1220</v>
      </c>
      <c r="D88" s="148" t="s">
        <v>546</v>
      </c>
      <c r="E88" s="149" t="s">
        <v>1748</v>
      </c>
      <c r="F88" s="146" t="s">
        <v>545</v>
      </c>
      <c r="G88" s="147" t="s">
        <v>298</v>
      </c>
      <c r="H88" s="150"/>
      <c r="I88" s="151">
        <v>580649</v>
      </c>
      <c r="J88" s="152">
        <v>71</v>
      </c>
      <c r="K88" s="153">
        <v>6.7000000000000002E-3</v>
      </c>
      <c r="L88" s="153">
        <v>3.7000000000000002E-3</v>
      </c>
      <c r="M88" s="153">
        <v>-0.15590000000000001</v>
      </c>
      <c r="N88" s="153">
        <v>-0.2185</v>
      </c>
      <c r="O88" s="154">
        <v>98</v>
      </c>
      <c r="P88" s="152">
        <v>1175157</v>
      </c>
      <c r="Q88" s="152">
        <v>848640</v>
      </c>
      <c r="R88" s="153">
        <v>0.38479999999999998</v>
      </c>
      <c r="S88" s="155"/>
      <c r="T88" s="156">
        <v>44742</v>
      </c>
      <c r="U88" s="157">
        <v>0.74</v>
      </c>
      <c r="V88" s="126" t="s">
        <v>468</v>
      </c>
      <c r="W88" s="159">
        <v>1.04E-2</v>
      </c>
      <c r="X88" s="159">
        <v>0.12470000000000001</v>
      </c>
      <c r="Y88" s="159"/>
      <c r="Z88" s="147" t="s">
        <v>378</v>
      </c>
      <c r="AA88" s="147" t="s">
        <v>378</v>
      </c>
      <c r="AB88" s="160"/>
      <c r="AE88" s="9"/>
      <c r="AF88" s="9"/>
    </row>
    <row r="89" spans="1:32" s="15" customFormat="1" x14ac:dyDescent="0.25">
      <c r="A89" s="129" t="s">
        <v>826</v>
      </c>
      <c r="B89" s="130" t="s">
        <v>1142</v>
      </c>
      <c r="C89" s="131" t="s">
        <v>1200</v>
      </c>
      <c r="D89" s="132" t="s">
        <v>839</v>
      </c>
      <c r="E89" s="133" t="s">
        <v>1749</v>
      </c>
      <c r="F89" s="130" t="s">
        <v>840</v>
      </c>
      <c r="G89" s="131" t="s">
        <v>300</v>
      </c>
      <c r="H89" s="134"/>
      <c r="I89" s="135">
        <v>729459</v>
      </c>
      <c r="J89" s="136">
        <v>92</v>
      </c>
      <c r="K89" s="137">
        <v>4.5999999999999999E-3</v>
      </c>
      <c r="L89" s="137">
        <v>2.7000000000000001E-3</v>
      </c>
      <c r="M89" s="137">
        <v>-5.21E-2</v>
      </c>
      <c r="N89" s="137">
        <v>-6.6600000000000006E-2</v>
      </c>
      <c r="O89" s="138">
        <v>101</v>
      </c>
      <c r="P89" s="136">
        <v>582693</v>
      </c>
      <c r="Q89" s="136">
        <v>528232</v>
      </c>
      <c r="R89" s="137">
        <v>0.1031</v>
      </c>
      <c r="S89" s="139"/>
      <c r="T89" s="140">
        <v>44742</v>
      </c>
      <c r="U89" s="141">
        <v>0.8</v>
      </c>
      <c r="V89" s="142" t="s">
        <v>468</v>
      </c>
      <c r="W89" s="143">
        <v>8.6999999999999994E-3</v>
      </c>
      <c r="X89" s="143">
        <v>0.10390000000000001</v>
      </c>
      <c r="Y89" s="143"/>
      <c r="Z89" s="131" t="s">
        <v>382</v>
      </c>
      <c r="AA89" s="131" t="s">
        <v>382</v>
      </c>
      <c r="AB89" s="144"/>
      <c r="AE89" s="9"/>
      <c r="AF89" s="9"/>
    </row>
    <row r="90" spans="1:32" s="15" customFormat="1" x14ac:dyDescent="0.25">
      <c r="A90" s="145" t="s">
        <v>1365</v>
      </c>
      <c r="B90" s="146" t="s">
        <v>1142</v>
      </c>
      <c r="C90" s="147" t="s">
        <v>1388</v>
      </c>
      <c r="D90" s="148" t="s">
        <v>1475</v>
      </c>
      <c r="E90" s="149" t="s">
        <v>1750</v>
      </c>
      <c r="F90" s="146" t="s">
        <v>1386</v>
      </c>
      <c r="G90" s="147" t="s">
        <v>302</v>
      </c>
      <c r="H90" s="150"/>
      <c r="I90" s="151">
        <v>139009</v>
      </c>
      <c r="J90" s="152">
        <v>10</v>
      </c>
      <c r="K90" s="153">
        <v>-8.0999999999999996E-3</v>
      </c>
      <c r="L90" s="153">
        <v>-1.9E-3</v>
      </c>
      <c r="M90" s="153">
        <v>3.5200000000000002E-2</v>
      </c>
      <c r="N90" s="153"/>
      <c r="O90" s="154">
        <v>10</v>
      </c>
      <c r="P90" s="152">
        <v>201212</v>
      </c>
      <c r="Q90" s="152">
        <v>202910</v>
      </c>
      <c r="R90" s="153">
        <v>-8.3999999999999995E-3</v>
      </c>
      <c r="S90" s="155"/>
      <c r="T90" s="156">
        <v>44753</v>
      </c>
      <c r="U90" s="157">
        <v>0.15</v>
      </c>
      <c r="V90" s="126" t="s">
        <v>468</v>
      </c>
      <c r="W90" s="159">
        <v>1.5100000000000001E-2</v>
      </c>
      <c r="X90" s="159">
        <v>0.1807</v>
      </c>
      <c r="Y90" s="159"/>
      <c r="Z90" s="147" t="s">
        <v>1387</v>
      </c>
      <c r="AA90" s="147" t="s">
        <v>799</v>
      </c>
      <c r="AB90" s="162"/>
      <c r="AE90" s="9"/>
      <c r="AF90" s="9"/>
    </row>
    <row r="91" spans="1:32" s="15" customFormat="1" x14ac:dyDescent="0.25">
      <c r="A91" s="129" t="s">
        <v>1069</v>
      </c>
      <c r="B91" s="130" t="s">
        <v>1142</v>
      </c>
      <c r="C91" s="131" t="s">
        <v>1221</v>
      </c>
      <c r="D91" s="132" t="s">
        <v>1084</v>
      </c>
      <c r="E91" s="133" t="s">
        <v>1751</v>
      </c>
      <c r="F91" s="130" t="s">
        <v>1079</v>
      </c>
      <c r="G91" s="131" t="s">
        <v>307</v>
      </c>
      <c r="H91" s="134"/>
      <c r="I91" s="135">
        <v>622</v>
      </c>
      <c r="J91" s="136">
        <v>103</v>
      </c>
      <c r="K91" s="137">
        <v>1.9E-3</v>
      </c>
      <c r="L91" s="137">
        <v>1.4800000000000001E-2</v>
      </c>
      <c r="M91" s="137">
        <v>-0.12089999999999999</v>
      </c>
      <c r="N91" s="137">
        <v>-9.2899999999999996E-2</v>
      </c>
      <c r="O91" s="138">
        <v>143</v>
      </c>
      <c r="P91" s="136">
        <v>113472</v>
      </c>
      <c r="Q91" s="136">
        <v>81845</v>
      </c>
      <c r="R91" s="137">
        <v>0.38640000000000002</v>
      </c>
      <c r="S91" s="139"/>
      <c r="T91" s="140">
        <v>44742</v>
      </c>
      <c r="U91" s="141">
        <v>1</v>
      </c>
      <c r="V91" s="142" t="s">
        <v>468</v>
      </c>
      <c r="W91" s="143">
        <v>9.7999999999999997E-3</v>
      </c>
      <c r="X91" s="143">
        <v>0.1171</v>
      </c>
      <c r="Y91" s="143"/>
      <c r="Z91" s="131" t="s">
        <v>374</v>
      </c>
      <c r="AA91" s="131" t="s">
        <v>374</v>
      </c>
      <c r="AB91" s="144"/>
      <c r="AE91" s="9"/>
      <c r="AF91" s="9"/>
    </row>
    <row r="92" spans="1:32" s="15" customFormat="1" x14ac:dyDescent="0.25">
      <c r="A92" s="145" t="s">
        <v>677</v>
      </c>
      <c r="B92" s="146" t="s">
        <v>1142</v>
      </c>
      <c r="C92" s="147" t="s">
        <v>1222</v>
      </c>
      <c r="D92" s="148" t="s">
        <v>1476</v>
      </c>
      <c r="E92" s="149" t="s">
        <v>1752</v>
      </c>
      <c r="F92" s="146" t="s">
        <v>678</v>
      </c>
      <c r="G92" s="147" t="s">
        <v>300</v>
      </c>
      <c r="H92" s="150"/>
      <c r="I92" s="151">
        <v>5157</v>
      </c>
      <c r="J92" s="152">
        <v>66</v>
      </c>
      <c r="K92" s="153">
        <v>-1.6400000000000001E-2</v>
      </c>
      <c r="L92" s="153">
        <v>-4.7100000000000003E-2</v>
      </c>
      <c r="M92" s="153">
        <v>-6.2700000000000006E-2</v>
      </c>
      <c r="N92" s="153">
        <v>-0.14050000000000001</v>
      </c>
      <c r="O92" s="154">
        <v>92</v>
      </c>
      <c r="P92" s="152">
        <v>52978</v>
      </c>
      <c r="Q92" s="152">
        <v>37848</v>
      </c>
      <c r="R92" s="153">
        <v>0.39979999999999999</v>
      </c>
      <c r="S92" s="155"/>
      <c r="T92" s="156">
        <v>44742</v>
      </c>
      <c r="U92" s="157">
        <v>0.22</v>
      </c>
      <c r="V92" s="126" t="s">
        <v>468</v>
      </c>
      <c r="W92" s="159">
        <v>3.2000000000000002E-3</v>
      </c>
      <c r="X92" s="159">
        <v>3.7999999999999999E-2</v>
      </c>
      <c r="Y92" s="159"/>
      <c r="Z92" s="147" t="s">
        <v>477</v>
      </c>
      <c r="AA92" s="147" t="s">
        <v>477</v>
      </c>
      <c r="AB92" s="162"/>
      <c r="AE92" s="9"/>
      <c r="AF92" s="9"/>
    </row>
    <row r="93" spans="1:32" s="15" customFormat="1" x14ac:dyDescent="0.25">
      <c r="A93" s="129" t="s">
        <v>41</v>
      </c>
      <c r="B93" s="130" t="s">
        <v>1142</v>
      </c>
      <c r="C93" s="131" t="s">
        <v>1223</v>
      </c>
      <c r="D93" s="132" t="s">
        <v>268</v>
      </c>
      <c r="E93" s="133" t="s">
        <v>1753</v>
      </c>
      <c r="F93" s="130" t="s">
        <v>344</v>
      </c>
      <c r="G93" s="131" t="s">
        <v>300</v>
      </c>
      <c r="H93" s="134"/>
      <c r="I93" s="135">
        <v>162060</v>
      </c>
      <c r="J93" s="136">
        <v>449</v>
      </c>
      <c r="K93" s="137">
        <v>2.0500000000000001E-2</v>
      </c>
      <c r="L93" s="137">
        <v>6.4699999999999994E-2</v>
      </c>
      <c r="M93" s="137">
        <v>1.95E-2</v>
      </c>
      <c r="N93" s="137">
        <v>-5.3E-3</v>
      </c>
      <c r="O93" s="138">
        <v>457</v>
      </c>
      <c r="P93" s="136">
        <v>312971</v>
      </c>
      <c r="Q93" s="136">
        <v>307565</v>
      </c>
      <c r="R93" s="137">
        <v>1.7600000000000001E-2</v>
      </c>
      <c r="S93" s="139"/>
      <c r="T93" s="140">
        <v>44742</v>
      </c>
      <c r="U93" s="141">
        <v>3.3</v>
      </c>
      <c r="V93" s="142" t="s">
        <v>468</v>
      </c>
      <c r="W93" s="143">
        <v>7.7999999999999996E-3</v>
      </c>
      <c r="X93" s="143">
        <v>9.3200000000000005E-2</v>
      </c>
      <c r="Y93" s="143"/>
      <c r="Z93" s="131" t="s">
        <v>386</v>
      </c>
      <c r="AA93" s="131" t="s">
        <v>386</v>
      </c>
      <c r="AB93" s="144"/>
      <c r="AE93" s="9"/>
      <c r="AF93" s="9"/>
    </row>
    <row r="94" spans="1:32" s="15" customFormat="1" x14ac:dyDescent="0.25">
      <c r="A94" s="145" t="s">
        <v>529</v>
      </c>
      <c r="B94" s="146" t="s">
        <v>1142</v>
      </c>
      <c r="C94" s="147" t="s">
        <v>1224</v>
      </c>
      <c r="D94" s="148" t="s">
        <v>536</v>
      </c>
      <c r="E94" s="149" t="s">
        <v>1754</v>
      </c>
      <c r="F94" s="146" t="s">
        <v>533</v>
      </c>
      <c r="G94" s="147" t="s">
        <v>308</v>
      </c>
      <c r="H94" s="150"/>
      <c r="I94" s="151">
        <v>150378</v>
      </c>
      <c r="J94" s="152">
        <v>89</v>
      </c>
      <c r="K94" s="153">
        <v>-8.5000000000000006E-3</v>
      </c>
      <c r="L94" s="153">
        <v>-1.9E-3</v>
      </c>
      <c r="M94" s="153">
        <v>-1.8599999999999998E-2</v>
      </c>
      <c r="N94" s="153">
        <v>-6.3100000000000003E-2</v>
      </c>
      <c r="O94" s="154">
        <v>103</v>
      </c>
      <c r="P94" s="152">
        <v>217302</v>
      </c>
      <c r="Q94" s="152">
        <v>188172</v>
      </c>
      <c r="R94" s="153">
        <v>0.15479999999999999</v>
      </c>
      <c r="S94" s="155"/>
      <c r="T94" s="156">
        <v>44742</v>
      </c>
      <c r="U94" s="157">
        <v>0.83</v>
      </c>
      <c r="V94" s="126" t="s">
        <v>468</v>
      </c>
      <c r="W94" s="159">
        <v>9.1999999999999998E-3</v>
      </c>
      <c r="X94" s="159">
        <v>0.11070000000000001</v>
      </c>
      <c r="Y94" s="159"/>
      <c r="Z94" s="147" t="s">
        <v>378</v>
      </c>
      <c r="AA94" s="147" t="s">
        <v>378</v>
      </c>
      <c r="AB94" s="160"/>
      <c r="AE94" s="9"/>
      <c r="AF94" s="9"/>
    </row>
    <row r="95" spans="1:32" s="15" customFormat="1" x14ac:dyDescent="0.25">
      <c r="A95" s="129" t="s">
        <v>1119</v>
      </c>
      <c r="B95" s="130" t="s">
        <v>1142</v>
      </c>
      <c r="C95" s="131" t="s">
        <v>1597</v>
      </c>
      <c r="D95" s="132" t="s">
        <v>1598</v>
      </c>
      <c r="E95" s="133" t="s">
        <v>1755</v>
      </c>
      <c r="F95" s="130" t="s">
        <v>1596</v>
      </c>
      <c r="G95" s="131" t="s">
        <v>302</v>
      </c>
      <c r="H95" s="134"/>
      <c r="I95" s="135">
        <v>968</v>
      </c>
      <c r="J95" s="136">
        <v>108</v>
      </c>
      <c r="K95" s="137">
        <v>2.9999999999999997E-4</v>
      </c>
      <c r="L95" s="137">
        <v>-9.5999999999999992E-3</v>
      </c>
      <c r="M95" s="137">
        <v>1.5299999999999999E-2</v>
      </c>
      <c r="N95" s="137"/>
      <c r="O95" s="138">
        <v>105</v>
      </c>
      <c r="P95" s="136">
        <v>378461</v>
      </c>
      <c r="Q95" s="136">
        <v>386008</v>
      </c>
      <c r="R95" s="137">
        <v>-1.9599999999999999E-2</v>
      </c>
      <c r="S95" s="139"/>
      <c r="T95" s="140">
        <v>44757</v>
      </c>
      <c r="U95" s="141">
        <v>1.4</v>
      </c>
      <c r="V95" s="142" t="s">
        <v>468</v>
      </c>
      <c r="W95" s="143">
        <v>1.2999999999999999E-2</v>
      </c>
      <c r="X95" s="143">
        <v>0.15590000000000001</v>
      </c>
      <c r="Y95" s="143"/>
      <c r="Z95" s="131" t="s">
        <v>947</v>
      </c>
      <c r="AA95" s="131" t="s">
        <v>375</v>
      </c>
      <c r="AB95" s="144"/>
      <c r="AE95" s="9"/>
      <c r="AF95" s="9"/>
    </row>
    <row r="96" spans="1:32" s="15" customFormat="1" x14ac:dyDescent="0.25">
      <c r="A96" s="145" t="s">
        <v>52</v>
      </c>
      <c r="B96" s="146" t="s">
        <v>305</v>
      </c>
      <c r="C96" s="147" t="s">
        <v>1225</v>
      </c>
      <c r="D96" s="148" t="s">
        <v>278</v>
      </c>
      <c r="E96" s="149" t="s">
        <v>1756</v>
      </c>
      <c r="F96" s="146" t="s">
        <v>355</v>
      </c>
      <c r="G96" s="147" t="s">
        <v>300</v>
      </c>
      <c r="H96" s="150"/>
      <c r="I96" s="151">
        <v>63248</v>
      </c>
      <c r="J96" s="152">
        <v>550</v>
      </c>
      <c r="K96" s="153">
        <v>7.3000000000000001E-3</v>
      </c>
      <c r="L96" s="153">
        <v>8.5599999999999996E-2</v>
      </c>
      <c r="M96" s="153">
        <v>-0.26939999999999997</v>
      </c>
      <c r="N96" s="153">
        <v>-0.27610000000000001</v>
      </c>
      <c r="O96" s="154">
        <v>1119</v>
      </c>
      <c r="P96" s="152">
        <v>113782</v>
      </c>
      <c r="Q96" s="152">
        <v>55915</v>
      </c>
      <c r="R96" s="153">
        <v>1.0348999999999999</v>
      </c>
      <c r="S96" s="155"/>
      <c r="T96" s="156">
        <v>44749</v>
      </c>
      <c r="U96" s="157">
        <v>10</v>
      </c>
      <c r="V96" s="126" t="s">
        <v>468</v>
      </c>
      <c r="W96" s="159">
        <v>1.67E-2</v>
      </c>
      <c r="X96" s="159">
        <v>0.2</v>
      </c>
      <c r="Y96" s="159"/>
      <c r="Z96" s="147" t="s">
        <v>374</v>
      </c>
      <c r="AA96" s="147" t="s">
        <v>374</v>
      </c>
      <c r="AB96" s="162"/>
      <c r="AE96" s="9"/>
      <c r="AF96" s="9"/>
    </row>
    <row r="97" spans="1:32" s="15" customFormat="1" x14ac:dyDescent="0.25">
      <c r="A97" s="129" t="s">
        <v>1071</v>
      </c>
      <c r="B97" s="130" t="s">
        <v>1142</v>
      </c>
      <c r="C97" s="131" t="s">
        <v>1226</v>
      </c>
      <c r="D97" s="132" t="s">
        <v>1477</v>
      </c>
      <c r="E97" s="133" t="s">
        <v>1757</v>
      </c>
      <c r="F97" s="130" t="s">
        <v>1080</v>
      </c>
      <c r="G97" s="131" t="s">
        <v>300</v>
      </c>
      <c r="H97" s="134"/>
      <c r="I97" s="135">
        <v>24971</v>
      </c>
      <c r="J97" s="136">
        <v>66</v>
      </c>
      <c r="K97" s="137">
        <v>-2.2800000000000001E-2</v>
      </c>
      <c r="L97" s="137">
        <v>-4.8300000000000003E-2</v>
      </c>
      <c r="M97" s="137">
        <v>-0.2049</v>
      </c>
      <c r="N97" s="137">
        <v>-0.23039999999999999</v>
      </c>
      <c r="O97" s="138">
        <v>89</v>
      </c>
      <c r="P97" s="136">
        <v>116409</v>
      </c>
      <c r="Q97" s="136">
        <v>87235</v>
      </c>
      <c r="R97" s="137">
        <v>0.33439999999999998</v>
      </c>
      <c r="S97" s="139"/>
      <c r="T97" s="140">
        <v>44754</v>
      </c>
      <c r="U97" s="141">
        <v>0.8</v>
      </c>
      <c r="V97" s="142" t="s">
        <v>468</v>
      </c>
      <c r="W97" s="143">
        <v>1.2500000000000001E-2</v>
      </c>
      <c r="X97" s="143">
        <v>0.14979999999999999</v>
      </c>
      <c r="Y97" s="143"/>
      <c r="Z97" s="131" t="s">
        <v>402</v>
      </c>
      <c r="AA97" s="131" t="s">
        <v>375</v>
      </c>
      <c r="AB97" s="144"/>
      <c r="AE97" s="9"/>
      <c r="AF97" s="9"/>
    </row>
    <row r="98" spans="1:32" s="15" customFormat="1" x14ac:dyDescent="0.25">
      <c r="A98" s="145" t="s">
        <v>725</v>
      </c>
      <c r="B98" s="146" t="s">
        <v>1142</v>
      </c>
      <c r="C98" s="147" t="s">
        <v>1194</v>
      </c>
      <c r="D98" s="148" t="s">
        <v>727</v>
      </c>
      <c r="E98" s="149" t="s">
        <v>1758</v>
      </c>
      <c r="F98" s="146" t="s">
        <v>729</v>
      </c>
      <c r="G98" s="147" t="s">
        <v>300</v>
      </c>
      <c r="H98" s="150"/>
      <c r="I98" s="151">
        <v>49291</v>
      </c>
      <c r="J98" s="152">
        <v>84</v>
      </c>
      <c r="K98" s="153">
        <v>1.9400000000000001E-2</v>
      </c>
      <c r="L98" s="153">
        <v>2.2599999999999999E-2</v>
      </c>
      <c r="M98" s="153">
        <v>-2.5000000000000001E-3</v>
      </c>
      <c r="N98" s="153">
        <v>-1.9E-2</v>
      </c>
      <c r="O98" s="154">
        <v>113</v>
      </c>
      <c r="P98" s="152">
        <v>313255</v>
      </c>
      <c r="Q98" s="152">
        <v>232865</v>
      </c>
      <c r="R98" s="153">
        <v>0.34520000000000001</v>
      </c>
      <c r="S98" s="155"/>
      <c r="T98" s="156">
        <v>44742</v>
      </c>
      <c r="U98" s="157">
        <v>0.65</v>
      </c>
      <c r="V98" s="126" t="s">
        <v>468</v>
      </c>
      <c r="W98" s="159">
        <v>7.9000000000000008E-3</v>
      </c>
      <c r="X98" s="159">
        <v>9.4899999999999998E-2</v>
      </c>
      <c r="Y98" s="159"/>
      <c r="Z98" s="147" t="s">
        <v>382</v>
      </c>
      <c r="AA98" s="147" t="s">
        <v>382</v>
      </c>
      <c r="AB98" s="162"/>
      <c r="AE98" s="9"/>
      <c r="AF98" s="9"/>
    </row>
    <row r="99" spans="1:32" s="15" customFormat="1" x14ac:dyDescent="0.25">
      <c r="A99" s="129" t="s">
        <v>459</v>
      </c>
      <c r="B99" s="130" t="s">
        <v>1142</v>
      </c>
      <c r="C99" s="131" t="s">
        <v>1227</v>
      </c>
      <c r="D99" s="132" t="s">
        <v>462</v>
      </c>
      <c r="E99" s="133" t="s">
        <v>1759</v>
      </c>
      <c r="F99" s="130" t="s">
        <v>461</v>
      </c>
      <c r="G99" s="131" t="s">
        <v>307</v>
      </c>
      <c r="H99" s="134"/>
      <c r="I99" s="135">
        <v>201</v>
      </c>
      <c r="J99" s="136">
        <v>11</v>
      </c>
      <c r="K99" s="137">
        <v>-9.2999999999999992E-3</v>
      </c>
      <c r="L99" s="137">
        <v>-1.15E-2</v>
      </c>
      <c r="M99" s="137">
        <v>-6.4399999999999999E-2</v>
      </c>
      <c r="N99" s="137">
        <v>-6.3E-2</v>
      </c>
      <c r="O99" s="138">
        <v>13</v>
      </c>
      <c r="P99" s="136">
        <v>527833</v>
      </c>
      <c r="Q99" s="136">
        <v>439842</v>
      </c>
      <c r="R99" s="137">
        <v>0.2001</v>
      </c>
      <c r="S99" s="139"/>
      <c r="T99" s="140">
        <v>44742</v>
      </c>
      <c r="U99" s="141">
        <v>0.08</v>
      </c>
      <c r="V99" s="142" t="s">
        <v>468</v>
      </c>
      <c r="W99" s="143">
        <v>7.1000000000000004E-3</v>
      </c>
      <c r="X99" s="143">
        <v>8.4699999999999998E-2</v>
      </c>
      <c r="Y99" s="143"/>
      <c r="Z99" s="131" t="s">
        <v>902</v>
      </c>
      <c r="AA99" s="131" t="s">
        <v>902</v>
      </c>
      <c r="AB99" s="144"/>
      <c r="AE99" s="9"/>
      <c r="AF99" s="9"/>
    </row>
    <row r="100" spans="1:32" s="15" customFormat="1" x14ac:dyDescent="0.25">
      <c r="A100" s="145" t="s">
        <v>684</v>
      </c>
      <c r="B100" s="146" t="s">
        <v>1142</v>
      </c>
      <c r="C100" s="147" t="s">
        <v>1228</v>
      </c>
      <c r="D100" s="148" t="s">
        <v>547</v>
      </c>
      <c r="E100" s="149" t="s">
        <v>1760</v>
      </c>
      <c r="F100" s="146" t="s">
        <v>685</v>
      </c>
      <c r="G100" s="147" t="s">
        <v>308</v>
      </c>
      <c r="H100" s="150"/>
      <c r="I100" s="151">
        <v>109968</v>
      </c>
      <c r="J100" s="152">
        <v>36</v>
      </c>
      <c r="K100" s="153">
        <v>-7.5499999999999998E-2</v>
      </c>
      <c r="L100" s="153">
        <v>-0.1449</v>
      </c>
      <c r="M100" s="153">
        <v>-0.36170000000000002</v>
      </c>
      <c r="N100" s="153">
        <v>-0.43830000000000002</v>
      </c>
      <c r="O100" s="154">
        <v>73</v>
      </c>
      <c r="P100" s="152">
        <v>181292</v>
      </c>
      <c r="Q100" s="152">
        <v>89326</v>
      </c>
      <c r="R100" s="153">
        <v>1.0295000000000001</v>
      </c>
      <c r="S100" s="155"/>
      <c r="T100" s="156">
        <v>44694</v>
      </c>
      <c r="U100" s="157">
        <v>0.17</v>
      </c>
      <c r="V100" s="126" t="s">
        <v>468</v>
      </c>
      <c r="W100" s="159">
        <v>3.8E-3</v>
      </c>
      <c r="X100" s="159">
        <v>4.58E-2</v>
      </c>
      <c r="Y100" s="159"/>
      <c r="Z100" s="147" t="s">
        <v>559</v>
      </c>
      <c r="AA100" s="147" t="s">
        <v>385</v>
      </c>
      <c r="AB100" s="160"/>
      <c r="AE100" s="9"/>
      <c r="AF100" s="9"/>
    </row>
    <row r="101" spans="1:32" s="15" customFormat="1" x14ac:dyDescent="0.25">
      <c r="A101" s="129" t="s">
        <v>57</v>
      </c>
      <c r="B101" s="130" t="s">
        <v>305</v>
      </c>
      <c r="C101" s="131" t="s">
        <v>1229</v>
      </c>
      <c r="D101" s="132" t="s">
        <v>283</v>
      </c>
      <c r="E101" s="133" t="s">
        <v>1761</v>
      </c>
      <c r="F101" s="130" t="s">
        <v>360</v>
      </c>
      <c r="G101" s="131" t="s">
        <v>300</v>
      </c>
      <c r="H101" s="134"/>
      <c r="I101" s="135">
        <v>34112</v>
      </c>
      <c r="J101" s="136">
        <v>38</v>
      </c>
      <c r="K101" s="137">
        <v>4.1399999999999999E-2</v>
      </c>
      <c r="L101" s="137">
        <v>1.26E-2</v>
      </c>
      <c r="M101" s="137">
        <v>-5.67E-2</v>
      </c>
      <c r="N101" s="137">
        <v>-0.27460000000000001</v>
      </c>
      <c r="O101" s="138">
        <v>70</v>
      </c>
      <c r="P101" s="136">
        <v>129342</v>
      </c>
      <c r="Q101" s="136">
        <v>70868</v>
      </c>
      <c r="R101" s="137">
        <v>0.82509999999999994</v>
      </c>
      <c r="S101" s="139"/>
      <c r="T101" s="140">
        <v>44742</v>
      </c>
      <c r="U101" s="141">
        <v>0.46</v>
      </c>
      <c r="V101" s="142" t="s">
        <v>468</v>
      </c>
      <c r="W101" s="143">
        <v>1.1900000000000001E-2</v>
      </c>
      <c r="X101" s="143">
        <v>0.1431</v>
      </c>
      <c r="Y101" s="143"/>
      <c r="Z101" s="131" t="s">
        <v>407</v>
      </c>
      <c r="AA101" s="131" t="s">
        <v>378</v>
      </c>
      <c r="AB101" s="144"/>
      <c r="AE101" s="9"/>
      <c r="AF101" s="9"/>
    </row>
    <row r="102" spans="1:32" s="15" customFormat="1" x14ac:dyDescent="0.25">
      <c r="A102" s="145" t="s">
        <v>620</v>
      </c>
      <c r="B102" s="146" t="s">
        <v>1142</v>
      </c>
      <c r="C102" s="147" t="s">
        <v>1230</v>
      </c>
      <c r="D102" s="148" t="s">
        <v>624</v>
      </c>
      <c r="E102" s="149" t="s">
        <v>1762</v>
      </c>
      <c r="F102" s="146" t="s">
        <v>622</v>
      </c>
      <c r="G102" s="147" t="s">
        <v>298</v>
      </c>
      <c r="H102" s="150"/>
      <c r="I102" s="151">
        <v>2052567</v>
      </c>
      <c r="J102" s="152">
        <v>50</v>
      </c>
      <c r="K102" s="153">
        <v>-0.1012</v>
      </c>
      <c r="L102" s="153">
        <v>-0.11700000000000001</v>
      </c>
      <c r="M102" s="153">
        <v>-0.32650000000000001</v>
      </c>
      <c r="N102" s="153">
        <v>-0.31730000000000003</v>
      </c>
      <c r="O102" s="154">
        <v>82</v>
      </c>
      <c r="P102" s="152">
        <v>998042</v>
      </c>
      <c r="Q102" s="152">
        <v>611395</v>
      </c>
      <c r="R102" s="153">
        <v>0.63239999999999996</v>
      </c>
      <c r="S102" s="155"/>
      <c r="T102" s="156">
        <v>44749</v>
      </c>
      <c r="U102" s="157">
        <v>0.45</v>
      </c>
      <c r="V102" s="126" t="s">
        <v>468</v>
      </c>
      <c r="W102" s="159">
        <v>7.7999999999999996E-3</v>
      </c>
      <c r="X102" s="159">
        <v>9.4E-2</v>
      </c>
      <c r="Y102" s="159"/>
      <c r="Z102" s="147" t="s">
        <v>987</v>
      </c>
      <c r="AA102" s="147" t="s">
        <v>382</v>
      </c>
      <c r="AB102" s="162"/>
      <c r="AE102" s="9"/>
      <c r="AF102" s="9"/>
    </row>
    <row r="103" spans="1:32" s="15" customFormat="1" x14ac:dyDescent="0.25">
      <c r="A103" s="129" t="s">
        <v>1026</v>
      </c>
      <c r="B103" s="130" t="s">
        <v>1142</v>
      </c>
      <c r="C103" s="131" t="s">
        <v>1579</v>
      </c>
      <c r="D103" s="132" t="s">
        <v>1582</v>
      </c>
      <c r="E103" s="133" t="s">
        <v>1763</v>
      </c>
      <c r="F103" s="130" t="s">
        <v>1585</v>
      </c>
      <c r="G103" s="131" t="s">
        <v>302</v>
      </c>
      <c r="H103" s="134"/>
      <c r="I103" s="135">
        <v>13398</v>
      </c>
      <c r="J103" s="136">
        <v>71</v>
      </c>
      <c r="K103" s="137">
        <v>-5.2200000000000003E-2</v>
      </c>
      <c r="L103" s="137">
        <v>-0.1075</v>
      </c>
      <c r="M103" s="137">
        <v>-0.11550000000000001</v>
      </c>
      <c r="N103" s="137">
        <v>-0.1477</v>
      </c>
      <c r="O103" s="138">
        <v>84</v>
      </c>
      <c r="P103" s="136">
        <v>18443</v>
      </c>
      <c r="Q103" s="136">
        <v>15498</v>
      </c>
      <c r="R103" s="137">
        <v>0.19</v>
      </c>
      <c r="S103" s="139"/>
      <c r="T103" s="140">
        <v>44756</v>
      </c>
      <c r="U103" s="141">
        <v>0.44</v>
      </c>
      <c r="V103" s="142" t="s">
        <v>468</v>
      </c>
      <c r="W103" s="143">
        <v>5.5999999999999999E-3</v>
      </c>
      <c r="X103" s="143">
        <v>6.7599999999999993E-2</v>
      </c>
      <c r="Y103" s="143"/>
      <c r="Z103" s="131" t="s">
        <v>1578</v>
      </c>
      <c r="AA103" s="131" t="s">
        <v>375</v>
      </c>
      <c r="AB103" s="144"/>
      <c r="AE103" s="9"/>
      <c r="AF103" s="9"/>
    </row>
    <row r="104" spans="1:32" s="15" customFormat="1" x14ac:dyDescent="0.25">
      <c r="A104" s="145" t="s">
        <v>885</v>
      </c>
      <c r="B104" s="146" t="s">
        <v>1142</v>
      </c>
      <c r="C104" s="147" t="s">
        <v>1198</v>
      </c>
      <c r="D104" s="148" t="s">
        <v>1478</v>
      </c>
      <c r="E104" s="149" t="s">
        <v>1764</v>
      </c>
      <c r="F104" s="146" t="s">
        <v>886</v>
      </c>
      <c r="G104" s="147" t="s">
        <v>300</v>
      </c>
      <c r="H104" s="150"/>
      <c r="I104" s="151">
        <v>87928</v>
      </c>
      <c r="J104" s="152">
        <v>78</v>
      </c>
      <c r="K104" s="153">
        <v>-5.4000000000000003E-3</v>
      </c>
      <c r="L104" s="153">
        <v>6.1199999999999997E-2</v>
      </c>
      <c r="M104" s="153">
        <v>5.8400000000000001E-2</v>
      </c>
      <c r="N104" s="153">
        <v>-1.8499999999999999E-2</v>
      </c>
      <c r="O104" s="154">
        <v>120</v>
      </c>
      <c r="P104" s="152">
        <v>160272</v>
      </c>
      <c r="Q104" s="152">
        <v>103722</v>
      </c>
      <c r="R104" s="153">
        <v>0.54520000000000002</v>
      </c>
      <c r="S104" s="155"/>
      <c r="T104" s="156">
        <v>44749</v>
      </c>
      <c r="U104" s="157">
        <v>0.98</v>
      </c>
      <c r="V104" s="126" t="s">
        <v>468</v>
      </c>
      <c r="W104" s="159">
        <v>1.2699999999999999E-2</v>
      </c>
      <c r="X104" s="159">
        <v>0.15210000000000001</v>
      </c>
      <c r="Y104" s="159"/>
      <c r="Z104" s="147" t="s">
        <v>382</v>
      </c>
      <c r="AA104" s="147" t="s">
        <v>382</v>
      </c>
      <c r="AB104" s="162"/>
      <c r="AE104" s="9"/>
      <c r="AF104" s="9"/>
    </row>
    <row r="105" spans="1:32" s="15" customFormat="1" x14ac:dyDescent="0.25">
      <c r="A105" s="129" t="s">
        <v>60</v>
      </c>
      <c r="B105" s="130" t="s">
        <v>305</v>
      </c>
      <c r="C105" s="131" t="s">
        <v>1231</v>
      </c>
      <c r="D105" s="132" t="s">
        <v>287</v>
      </c>
      <c r="E105" s="133" t="s">
        <v>1765</v>
      </c>
      <c r="F105" s="130" t="s">
        <v>363</v>
      </c>
      <c r="G105" s="131" t="s">
        <v>298</v>
      </c>
      <c r="H105" s="134"/>
      <c r="I105" s="135">
        <v>135410</v>
      </c>
      <c r="J105" s="136">
        <v>46</v>
      </c>
      <c r="K105" s="137">
        <v>-3.8999999999999998E-3</v>
      </c>
      <c r="L105" s="137">
        <v>8.5000000000000006E-3</v>
      </c>
      <c r="M105" s="137">
        <v>-7.9799999999999996E-2</v>
      </c>
      <c r="N105" s="137">
        <v>-0.1996</v>
      </c>
      <c r="O105" s="138">
        <v>88</v>
      </c>
      <c r="P105" s="136">
        <v>234409</v>
      </c>
      <c r="Q105" s="136">
        <v>123631</v>
      </c>
      <c r="R105" s="137">
        <v>0.89600000000000002</v>
      </c>
      <c r="S105" s="139"/>
      <c r="T105" s="140">
        <v>44742</v>
      </c>
      <c r="U105" s="141">
        <v>0.45</v>
      </c>
      <c r="V105" s="142" t="s">
        <v>468</v>
      </c>
      <c r="W105" s="143">
        <v>9.7000000000000003E-3</v>
      </c>
      <c r="X105" s="143">
        <v>0.1167</v>
      </c>
      <c r="Y105" s="143"/>
      <c r="Z105" s="131" t="s">
        <v>374</v>
      </c>
      <c r="AA105" s="131" t="s">
        <v>374</v>
      </c>
      <c r="AB105" s="144"/>
      <c r="AE105" s="9"/>
      <c r="AF105" s="9"/>
    </row>
    <row r="106" spans="1:32" s="15" customFormat="1" x14ac:dyDescent="0.25">
      <c r="A106" s="145" t="s">
        <v>776</v>
      </c>
      <c r="B106" s="146" t="s">
        <v>1142</v>
      </c>
      <c r="C106" s="147" t="s">
        <v>1183</v>
      </c>
      <c r="D106" s="148" t="s">
        <v>777</v>
      </c>
      <c r="E106" s="149" t="s">
        <v>1766</v>
      </c>
      <c r="F106" s="146" t="s">
        <v>778</v>
      </c>
      <c r="G106" s="147" t="s">
        <v>300</v>
      </c>
      <c r="H106" s="150"/>
      <c r="I106" s="151">
        <v>2323123</v>
      </c>
      <c r="J106" s="152">
        <v>101</v>
      </c>
      <c r="K106" s="153">
        <v>3.7000000000000002E-3</v>
      </c>
      <c r="L106" s="153">
        <v>1.2800000000000001E-2</v>
      </c>
      <c r="M106" s="153">
        <v>8.3699999999999997E-2</v>
      </c>
      <c r="N106" s="153">
        <v>0.19850000000000001</v>
      </c>
      <c r="O106" s="154">
        <v>98</v>
      </c>
      <c r="P106" s="152">
        <v>1087758</v>
      </c>
      <c r="Q106" s="152">
        <v>1118391</v>
      </c>
      <c r="R106" s="153">
        <v>-2.7400000000000001E-2</v>
      </c>
      <c r="S106" s="155"/>
      <c r="T106" s="156">
        <v>44742</v>
      </c>
      <c r="U106" s="157">
        <v>1.25</v>
      </c>
      <c r="V106" s="126" t="s">
        <v>468</v>
      </c>
      <c r="W106" s="159">
        <v>1.24E-2</v>
      </c>
      <c r="X106" s="159">
        <v>0.1482</v>
      </c>
      <c r="Y106" s="159"/>
      <c r="Z106" s="147" t="s">
        <v>764</v>
      </c>
      <c r="AA106" s="147" t="s">
        <v>902</v>
      </c>
      <c r="AB106" s="160"/>
      <c r="AE106" s="9"/>
      <c r="AF106" s="9"/>
    </row>
    <row r="107" spans="1:32" s="15" customFormat="1" x14ac:dyDescent="0.25">
      <c r="A107" s="129" t="s">
        <v>39</v>
      </c>
      <c r="B107" s="130" t="s">
        <v>305</v>
      </c>
      <c r="C107" s="131" t="s">
        <v>1232</v>
      </c>
      <c r="D107" s="132" t="s">
        <v>266</v>
      </c>
      <c r="E107" s="133" t="s">
        <v>1767</v>
      </c>
      <c r="F107" s="130" t="s">
        <v>342</v>
      </c>
      <c r="G107" s="131" t="s">
        <v>301</v>
      </c>
      <c r="H107" s="134"/>
      <c r="I107" s="135">
        <v>123152</v>
      </c>
      <c r="J107" s="136">
        <v>720</v>
      </c>
      <c r="K107" s="137">
        <v>-2.0400000000000001E-2</v>
      </c>
      <c r="L107" s="137">
        <v>-6.4799999999999996E-2</v>
      </c>
      <c r="M107" s="137">
        <v>-5.8599999999999999E-2</v>
      </c>
      <c r="N107" s="137">
        <v>-5.9799999999999999E-2</v>
      </c>
      <c r="O107" s="138">
        <v>889</v>
      </c>
      <c r="P107" s="136">
        <v>541208</v>
      </c>
      <c r="Q107" s="136">
        <v>438450</v>
      </c>
      <c r="R107" s="137">
        <v>0.2344</v>
      </c>
      <c r="S107" s="139"/>
      <c r="T107" s="140">
        <v>44742</v>
      </c>
      <c r="U107" s="141">
        <v>3.1</v>
      </c>
      <c r="V107" s="142" t="s">
        <v>468</v>
      </c>
      <c r="W107" s="143">
        <v>4.0000000000000001E-3</v>
      </c>
      <c r="X107" s="143">
        <v>4.8099999999999997E-2</v>
      </c>
      <c r="Y107" s="143"/>
      <c r="Z107" s="131" t="s">
        <v>374</v>
      </c>
      <c r="AA107" s="131" t="s">
        <v>374</v>
      </c>
      <c r="AB107" s="144"/>
      <c r="AE107" s="9"/>
      <c r="AF107" s="9"/>
    </row>
    <row r="108" spans="1:32" s="15" customFormat="1" x14ac:dyDescent="0.25">
      <c r="A108" s="145" t="s">
        <v>438</v>
      </c>
      <c r="B108" s="146" t="s">
        <v>1142</v>
      </c>
      <c r="C108" s="147" t="s">
        <v>1233</v>
      </c>
      <c r="D108" s="148" t="s">
        <v>291</v>
      </c>
      <c r="E108" s="149" t="s">
        <v>1768</v>
      </c>
      <c r="F108" s="146" t="s">
        <v>439</v>
      </c>
      <c r="G108" s="147" t="s">
        <v>300</v>
      </c>
      <c r="H108" s="150"/>
      <c r="I108" s="151">
        <v>4995794</v>
      </c>
      <c r="J108" s="152">
        <v>120</v>
      </c>
      <c r="K108" s="153">
        <v>1.21E-2</v>
      </c>
      <c r="L108" s="153">
        <v>5.6300000000000003E-2</v>
      </c>
      <c r="M108" s="153">
        <v>7.6999999999999999E-2</v>
      </c>
      <c r="N108" s="153">
        <v>2.7400000000000001E-2</v>
      </c>
      <c r="O108" s="154">
        <v>124</v>
      </c>
      <c r="P108" s="152">
        <v>1406904</v>
      </c>
      <c r="Q108" s="152">
        <v>1362238</v>
      </c>
      <c r="R108" s="153">
        <v>3.2800000000000003E-2</v>
      </c>
      <c r="S108" s="155"/>
      <c r="T108" s="156">
        <v>44742</v>
      </c>
      <c r="U108" s="157">
        <v>1.57</v>
      </c>
      <c r="V108" s="126" t="s">
        <v>468</v>
      </c>
      <c r="W108" s="159">
        <v>1.3599999999999999E-2</v>
      </c>
      <c r="X108" s="159">
        <v>0.16300000000000001</v>
      </c>
      <c r="Y108" s="159"/>
      <c r="Z108" s="147" t="s">
        <v>403</v>
      </c>
      <c r="AA108" s="147" t="s">
        <v>477</v>
      </c>
      <c r="AB108" s="162"/>
      <c r="AE108" s="9"/>
      <c r="AF108" s="9"/>
    </row>
    <row r="109" spans="1:32" s="15" customFormat="1" x14ac:dyDescent="0.25">
      <c r="A109" s="129" t="s">
        <v>430</v>
      </c>
      <c r="B109" s="130" t="s">
        <v>305</v>
      </c>
      <c r="C109" s="131" t="s">
        <v>1234</v>
      </c>
      <c r="D109" s="132" t="s">
        <v>292</v>
      </c>
      <c r="E109" s="133" t="s">
        <v>1769</v>
      </c>
      <c r="F109" s="130" t="s">
        <v>433</v>
      </c>
      <c r="G109" s="131" t="s">
        <v>298</v>
      </c>
      <c r="H109" s="134"/>
      <c r="I109" s="135">
        <v>3395</v>
      </c>
      <c r="J109" s="136">
        <v>162</v>
      </c>
      <c r="K109" s="137">
        <v>4.3E-3</v>
      </c>
      <c r="L109" s="137">
        <v>3.5999999999999999E-3</v>
      </c>
      <c r="M109" s="137">
        <v>0.23449999999999999</v>
      </c>
      <c r="N109" s="137">
        <v>0.2127</v>
      </c>
      <c r="O109" s="138">
        <v>175</v>
      </c>
      <c r="P109" s="136">
        <v>159275</v>
      </c>
      <c r="Q109" s="136">
        <v>147363</v>
      </c>
      <c r="R109" s="137">
        <v>8.0799999999999997E-2</v>
      </c>
      <c r="S109" s="139"/>
      <c r="T109" s="140">
        <v>44749</v>
      </c>
      <c r="U109" s="141">
        <v>0.92</v>
      </c>
      <c r="V109" s="142" t="s">
        <v>468</v>
      </c>
      <c r="W109" s="143">
        <v>5.7999999999999996E-3</v>
      </c>
      <c r="X109" s="143">
        <v>6.93E-2</v>
      </c>
      <c r="Y109" s="143"/>
      <c r="Z109" s="131" t="s">
        <v>374</v>
      </c>
      <c r="AA109" s="131" t="s">
        <v>374</v>
      </c>
      <c r="AB109" s="144"/>
      <c r="AE109" s="9"/>
      <c r="AF109" s="9"/>
    </row>
    <row r="110" spans="1:32" s="15" customFormat="1" x14ac:dyDescent="0.25">
      <c r="A110" s="145" t="s">
        <v>712</v>
      </c>
      <c r="B110" s="146" t="s">
        <v>1142</v>
      </c>
      <c r="C110" s="147" t="s">
        <v>1235</v>
      </c>
      <c r="D110" s="148" t="s">
        <v>1479</v>
      </c>
      <c r="E110" s="149" t="s">
        <v>1770</v>
      </c>
      <c r="F110" s="146" t="s">
        <v>714</v>
      </c>
      <c r="G110" s="147" t="s">
        <v>300</v>
      </c>
      <c r="H110" s="150"/>
      <c r="I110" s="151">
        <v>23816</v>
      </c>
      <c r="J110" s="152">
        <v>99</v>
      </c>
      <c r="K110" s="153">
        <v>3.1699999999999999E-2</v>
      </c>
      <c r="L110" s="153">
        <v>2.7699999999999999E-2</v>
      </c>
      <c r="M110" s="153">
        <v>0.1237</v>
      </c>
      <c r="N110" s="153">
        <v>0.106</v>
      </c>
      <c r="O110" s="154">
        <v>98</v>
      </c>
      <c r="P110" s="152">
        <v>226175</v>
      </c>
      <c r="Q110" s="152">
        <v>228248</v>
      </c>
      <c r="R110" s="153">
        <v>-9.1000000000000004E-3</v>
      </c>
      <c r="S110" s="155"/>
      <c r="T110" s="156">
        <v>44742</v>
      </c>
      <c r="U110" s="157">
        <v>0.79</v>
      </c>
      <c r="V110" s="126" t="s">
        <v>468</v>
      </c>
      <c r="W110" s="159">
        <v>8.0999999999999996E-3</v>
      </c>
      <c r="X110" s="159">
        <v>9.7600000000000006E-2</v>
      </c>
      <c r="Y110" s="159"/>
      <c r="Z110" s="147" t="s">
        <v>401</v>
      </c>
      <c r="AA110" s="147" t="s">
        <v>375</v>
      </c>
      <c r="AB110" s="162"/>
      <c r="AE110" s="9"/>
      <c r="AF110" s="9"/>
    </row>
    <row r="111" spans="1:32" s="15" customFormat="1" x14ac:dyDescent="0.25">
      <c r="A111" s="129" t="s">
        <v>598</v>
      </c>
      <c r="B111" s="130" t="s">
        <v>1142</v>
      </c>
      <c r="C111" s="131" t="s">
        <v>1195</v>
      </c>
      <c r="D111" s="132" t="s">
        <v>600</v>
      </c>
      <c r="E111" s="133" t="s">
        <v>1771</v>
      </c>
      <c r="F111" s="130" t="s">
        <v>599</v>
      </c>
      <c r="G111" s="131" t="s">
        <v>302</v>
      </c>
      <c r="H111" s="134"/>
      <c r="I111" s="135">
        <v>1515625</v>
      </c>
      <c r="J111" s="136">
        <v>97</v>
      </c>
      <c r="K111" s="137">
        <v>-1.03E-2</v>
      </c>
      <c r="L111" s="137">
        <v>-1.41E-2</v>
      </c>
      <c r="M111" s="137">
        <v>3.3099999999999997E-2</v>
      </c>
      <c r="N111" s="137">
        <v>7.7100000000000002E-2</v>
      </c>
      <c r="O111" s="138">
        <v>100</v>
      </c>
      <c r="P111" s="136">
        <v>1097801</v>
      </c>
      <c r="Q111" s="136">
        <v>1066010</v>
      </c>
      <c r="R111" s="137">
        <v>2.98E-2</v>
      </c>
      <c r="S111" s="139"/>
      <c r="T111" s="140">
        <v>44750</v>
      </c>
      <c r="U111" s="141">
        <v>1.3</v>
      </c>
      <c r="V111" s="142" t="s">
        <v>468</v>
      </c>
      <c r="W111" s="143">
        <v>1.2999999999999999E-2</v>
      </c>
      <c r="X111" s="143">
        <v>0.15570000000000001</v>
      </c>
      <c r="Y111" s="143"/>
      <c r="Z111" s="131" t="s">
        <v>406</v>
      </c>
      <c r="AA111" s="131" t="s">
        <v>382</v>
      </c>
      <c r="AB111" s="144"/>
      <c r="AE111" s="9"/>
      <c r="AF111" s="9"/>
    </row>
    <row r="112" spans="1:32" s="15" customFormat="1" x14ac:dyDescent="0.25">
      <c r="A112" s="145" t="s">
        <v>747</v>
      </c>
      <c r="B112" s="146" t="s">
        <v>1142</v>
      </c>
      <c r="C112" s="147" t="s">
        <v>1236</v>
      </c>
      <c r="D112" s="148" t="s">
        <v>1480</v>
      </c>
      <c r="E112" s="149" t="s">
        <v>1772</v>
      </c>
      <c r="F112" s="146" t="s">
        <v>749</v>
      </c>
      <c r="G112" s="147" t="s">
        <v>298</v>
      </c>
      <c r="H112" s="150"/>
      <c r="I112" s="151">
        <v>1925950</v>
      </c>
      <c r="J112" s="152">
        <v>91</v>
      </c>
      <c r="K112" s="153">
        <v>0</v>
      </c>
      <c r="L112" s="153">
        <v>2E-3</v>
      </c>
      <c r="M112" s="153">
        <v>4.1999999999999997E-3</v>
      </c>
      <c r="N112" s="153">
        <v>3.1199999999999999E-2</v>
      </c>
      <c r="O112" s="154">
        <v>99</v>
      </c>
      <c r="P112" s="152">
        <v>996129</v>
      </c>
      <c r="Q112" s="152">
        <v>917810</v>
      </c>
      <c r="R112" s="153">
        <v>8.5300000000000001E-2</v>
      </c>
      <c r="S112" s="155"/>
      <c r="T112" s="156">
        <v>44742</v>
      </c>
      <c r="U112" s="157">
        <v>0.56000000000000005</v>
      </c>
      <c r="V112" s="126" t="s">
        <v>468</v>
      </c>
      <c r="W112" s="159">
        <v>6.1000000000000004E-3</v>
      </c>
      <c r="X112" s="159">
        <v>7.3200000000000001E-2</v>
      </c>
      <c r="Y112" s="159"/>
      <c r="Z112" s="147" t="s">
        <v>406</v>
      </c>
      <c r="AA112" s="147" t="s">
        <v>375</v>
      </c>
      <c r="AB112" s="160"/>
      <c r="AE112" s="9"/>
      <c r="AF112" s="9"/>
    </row>
    <row r="113" spans="1:32" s="15" customFormat="1" x14ac:dyDescent="0.25">
      <c r="A113" s="129" t="s">
        <v>472</v>
      </c>
      <c r="B113" s="130" t="s">
        <v>305</v>
      </c>
      <c r="C113" s="131" t="s">
        <v>1237</v>
      </c>
      <c r="D113" s="132" t="s">
        <v>1481</v>
      </c>
      <c r="E113" s="133" t="s">
        <v>1773</v>
      </c>
      <c r="F113" s="130" t="s">
        <v>479</v>
      </c>
      <c r="G113" s="131" t="s">
        <v>301</v>
      </c>
      <c r="H113" s="134"/>
      <c r="I113" s="135">
        <v>37025</v>
      </c>
      <c r="J113" s="136">
        <v>114</v>
      </c>
      <c r="K113" s="137">
        <v>7.3000000000000001E-3</v>
      </c>
      <c r="L113" s="137">
        <v>-5.7999999999999996E-3</v>
      </c>
      <c r="M113" s="137">
        <v>9.6500000000000002E-2</v>
      </c>
      <c r="N113" s="137">
        <v>-5.96E-2</v>
      </c>
      <c r="O113" s="138">
        <v>198</v>
      </c>
      <c r="P113" s="136">
        <v>555534</v>
      </c>
      <c r="Q113" s="136">
        <v>318993</v>
      </c>
      <c r="R113" s="137">
        <v>0.74150000000000005</v>
      </c>
      <c r="S113" s="139"/>
      <c r="T113" s="140">
        <v>44742</v>
      </c>
      <c r="U113" s="141">
        <v>0.75</v>
      </c>
      <c r="V113" s="142" t="s">
        <v>468</v>
      </c>
      <c r="W113" s="143">
        <v>6.4999999999999997E-3</v>
      </c>
      <c r="X113" s="143">
        <v>7.8E-2</v>
      </c>
      <c r="Y113" s="143"/>
      <c r="Z113" s="131" t="s">
        <v>374</v>
      </c>
      <c r="AA113" s="131" t="s">
        <v>374</v>
      </c>
      <c r="AB113" s="144"/>
      <c r="AE113" s="9"/>
      <c r="AF113" s="9"/>
    </row>
    <row r="114" spans="1:32" s="15" customFormat="1" x14ac:dyDescent="0.25">
      <c r="A114" s="145" t="s">
        <v>54</v>
      </c>
      <c r="B114" s="146" t="s">
        <v>305</v>
      </c>
      <c r="C114" s="147" t="s">
        <v>1238</v>
      </c>
      <c r="D114" s="148" t="s">
        <v>280</v>
      </c>
      <c r="E114" s="149" t="s">
        <v>1774</v>
      </c>
      <c r="F114" s="146" t="s">
        <v>357</v>
      </c>
      <c r="G114" s="147" t="s">
        <v>298</v>
      </c>
      <c r="H114" s="150"/>
      <c r="I114" s="151">
        <v>18327</v>
      </c>
      <c r="J114" s="152">
        <v>98</v>
      </c>
      <c r="K114" s="153">
        <v>1E-4</v>
      </c>
      <c r="L114" s="153">
        <v>1E-4</v>
      </c>
      <c r="M114" s="153">
        <v>7.3999999999999996E-2</v>
      </c>
      <c r="N114" s="153">
        <v>3.4799999999999998E-2</v>
      </c>
      <c r="O114" s="154">
        <v>104</v>
      </c>
      <c r="P114" s="152">
        <v>184841</v>
      </c>
      <c r="Q114" s="152">
        <v>174931</v>
      </c>
      <c r="R114" s="153">
        <v>5.67E-2</v>
      </c>
      <c r="S114" s="155"/>
      <c r="T114" s="156">
        <v>44742</v>
      </c>
      <c r="U114" s="157">
        <v>0.53</v>
      </c>
      <c r="V114" s="126" t="s">
        <v>468</v>
      </c>
      <c r="W114" s="159">
        <v>5.4000000000000003E-3</v>
      </c>
      <c r="X114" s="159">
        <v>6.4500000000000002E-2</v>
      </c>
      <c r="Y114" s="159"/>
      <c r="Z114" s="147" t="s">
        <v>407</v>
      </c>
      <c r="AA114" s="147" t="s">
        <v>376</v>
      </c>
      <c r="AB114" s="162"/>
      <c r="AE114" s="9"/>
      <c r="AF114" s="9"/>
    </row>
    <row r="115" spans="1:32" s="15" customFormat="1" x14ac:dyDescent="0.25">
      <c r="A115" s="129" t="s">
        <v>506</v>
      </c>
      <c r="B115" s="130" t="s">
        <v>1142</v>
      </c>
      <c r="C115" s="131" t="s">
        <v>1239</v>
      </c>
      <c r="D115" s="132" t="s">
        <v>508</v>
      </c>
      <c r="E115" s="133" t="s">
        <v>1775</v>
      </c>
      <c r="F115" s="130" t="s">
        <v>510</v>
      </c>
      <c r="G115" s="131" t="s">
        <v>308</v>
      </c>
      <c r="H115" s="134"/>
      <c r="I115" s="135">
        <v>1713847</v>
      </c>
      <c r="J115" s="136">
        <v>93</v>
      </c>
      <c r="K115" s="137">
        <v>9.1999999999999998E-3</v>
      </c>
      <c r="L115" s="137">
        <v>-1.4200000000000001E-2</v>
      </c>
      <c r="M115" s="137">
        <v>-7.0300000000000001E-2</v>
      </c>
      <c r="N115" s="137">
        <v>-0.1404</v>
      </c>
      <c r="O115" s="138">
        <v>113</v>
      </c>
      <c r="P115" s="136">
        <v>1700319</v>
      </c>
      <c r="Q115" s="136">
        <v>1401507</v>
      </c>
      <c r="R115" s="137">
        <v>0.2132</v>
      </c>
      <c r="S115" s="139"/>
      <c r="T115" s="140">
        <v>44742</v>
      </c>
      <c r="U115" s="141">
        <v>0.71</v>
      </c>
      <c r="V115" s="142" t="s">
        <v>468</v>
      </c>
      <c r="W115" s="143">
        <v>7.4000000000000003E-3</v>
      </c>
      <c r="X115" s="143">
        <v>8.9200000000000002E-2</v>
      </c>
      <c r="Y115" s="143"/>
      <c r="Z115" s="131" t="s">
        <v>405</v>
      </c>
      <c r="AA115" s="131" t="s">
        <v>382</v>
      </c>
      <c r="AB115" s="144"/>
      <c r="AE115" s="9"/>
      <c r="AF115" s="9"/>
    </row>
    <row r="116" spans="1:32" s="15" customFormat="1" x14ac:dyDescent="0.25">
      <c r="A116" s="145" t="s">
        <v>494</v>
      </c>
      <c r="B116" s="146" t="s">
        <v>1142</v>
      </c>
      <c r="C116" s="147" t="s">
        <v>1240</v>
      </c>
      <c r="D116" s="148" t="s">
        <v>496</v>
      </c>
      <c r="E116" s="149" t="s">
        <v>1776</v>
      </c>
      <c r="F116" s="146" t="s">
        <v>495</v>
      </c>
      <c r="G116" s="147" t="s">
        <v>301</v>
      </c>
      <c r="H116" s="150"/>
      <c r="I116" s="151">
        <v>7381</v>
      </c>
      <c r="J116" s="152">
        <v>79</v>
      </c>
      <c r="K116" s="153">
        <v>9.4000000000000004E-3</v>
      </c>
      <c r="L116" s="153">
        <v>3.3E-3</v>
      </c>
      <c r="M116" s="153">
        <v>2.4E-2</v>
      </c>
      <c r="N116" s="153">
        <v>6.2300000000000001E-2</v>
      </c>
      <c r="O116" s="154">
        <v>99</v>
      </c>
      <c r="P116" s="152">
        <v>206959</v>
      </c>
      <c r="Q116" s="152">
        <v>164945</v>
      </c>
      <c r="R116" s="153">
        <v>0.25469999999999998</v>
      </c>
      <c r="S116" s="155"/>
      <c r="T116" s="156">
        <v>44742</v>
      </c>
      <c r="U116" s="157">
        <v>0.63</v>
      </c>
      <c r="V116" s="126" t="s">
        <v>468</v>
      </c>
      <c r="W116" s="159">
        <v>8.0000000000000002E-3</v>
      </c>
      <c r="X116" s="159">
        <v>9.5699999999999993E-2</v>
      </c>
      <c r="Y116" s="159"/>
      <c r="Z116" s="147" t="s">
        <v>378</v>
      </c>
      <c r="AA116" s="147" t="s">
        <v>378</v>
      </c>
      <c r="AB116" s="162"/>
      <c r="AE116" s="9"/>
      <c r="AF116" s="9"/>
    </row>
    <row r="117" spans="1:32" s="15" customFormat="1" x14ac:dyDescent="0.25">
      <c r="A117" s="129" t="s">
        <v>67</v>
      </c>
      <c r="B117" s="130" t="s">
        <v>1142</v>
      </c>
      <c r="C117" s="131" t="s">
        <v>1241</v>
      </c>
      <c r="D117" s="132" t="s">
        <v>295</v>
      </c>
      <c r="E117" s="133" t="s">
        <v>1777</v>
      </c>
      <c r="F117" s="130" t="s">
        <v>370</v>
      </c>
      <c r="G117" s="131" t="s">
        <v>308</v>
      </c>
      <c r="H117" s="134"/>
      <c r="I117" s="135">
        <v>3188754</v>
      </c>
      <c r="J117" s="136">
        <v>97</v>
      </c>
      <c r="K117" s="137">
        <v>1.6500000000000001E-2</v>
      </c>
      <c r="L117" s="137">
        <v>4.2599999999999999E-2</v>
      </c>
      <c r="M117" s="137">
        <v>-6.7000000000000002E-3</v>
      </c>
      <c r="N117" s="137">
        <v>-4.5999999999999999E-2</v>
      </c>
      <c r="O117" s="138">
        <v>114</v>
      </c>
      <c r="P117" s="136">
        <v>3080305</v>
      </c>
      <c r="Q117" s="136">
        <v>2626906</v>
      </c>
      <c r="R117" s="137">
        <v>0.1726</v>
      </c>
      <c r="S117" s="139"/>
      <c r="T117" s="140">
        <v>44742</v>
      </c>
      <c r="U117" s="141">
        <v>0.7</v>
      </c>
      <c r="V117" s="142" t="s">
        <v>468</v>
      </c>
      <c r="W117" s="143">
        <v>7.4999999999999997E-3</v>
      </c>
      <c r="X117" s="143">
        <v>8.9700000000000002E-2</v>
      </c>
      <c r="Y117" s="143"/>
      <c r="Z117" s="131" t="s">
        <v>492</v>
      </c>
      <c r="AA117" s="131" t="s">
        <v>477</v>
      </c>
      <c r="AB117" s="144"/>
      <c r="AE117" s="9"/>
      <c r="AF117" s="9"/>
    </row>
    <row r="118" spans="1:32" s="15" customFormat="1" x14ac:dyDescent="0.25">
      <c r="A118" s="145" t="s">
        <v>631</v>
      </c>
      <c r="B118" s="146" t="s">
        <v>1142</v>
      </c>
      <c r="C118" s="147" t="s">
        <v>1242</v>
      </c>
      <c r="D118" s="148" t="s">
        <v>635</v>
      </c>
      <c r="E118" s="149" t="s">
        <v>1778</v>
      </c>
      <c r="F118" s="146" t="s">
        <v>637</v>
      </c>
      <c r="G118" s="147" t="s">
        <v>300</v>
      </c>
      <c r="H118" s="150"/>
      <c r="I118" s="151">
        <v>685054</v>
      </c>
      <c r="J118" s="152">
        <v>47</v>
      </c>
      <c r="K118" s="153">
        <v>-2.0500000000000001E-2</v>
      </c>
      <c r="L118" s="153">
        <v>-5.3900000000000003E-2</v>
      </c>
      <c r="M118" s="153">
        <v>-0.26140000000000002</v>
      </c>
      <c r="N118" s="153">
        <v>-0.26129999999999998</v>
      </c>
      <c r="O118" s="154">
        <v>77</v>
      </c>
      <c r="P118" s="152">
        <v>560956</v>
      </c>
      <c r="Q118" s="152">
        <v>345689</v>
      </c>
      <c r="R118" s="153">
        <v>0.62270000000000003</v>
      </c>
      <c r="S118" s="155"/>
      <c r="T118" s="156">
        <v>44742</v>
      </c>
      <c r="U118" s="157">
        <v>0.35</v>
      </c>
      <c r="V118" s="126" t="s">
        <v>468</v>
      </c>
      <c r="W118" s="159">
        <v>7.0000000000000001E-3</v>
      </c>
      <c r="X118" s="159">
        <v>8.3500000000000005E-2</v>
      </c>
      <c r="Y118" s="159"/>
      <c r="Z118" s="147" t="s">
        <v>579</v>
      </c>
      <c r="AA118" s="147" t="s">
        <v>477</v>
      </c>
      <c r="AB118" s="160"/>
      <c r="AE118" s="9"/>
      <c r="AF118" s="9"/>
    </row>
    <row r="119" spans="1:32" s="15" customFormat="1" x14ac:dyDescent="0.25">
      <c r="A119" s="129" t="s">
        <v>1123</v>
      </c>
      <c r="B119" s="130" t="s">
        <v>305</v>
      </c>
      <c r="C119" s="131" t="s">
        <v>1645</v>
      </c>
      <c r="D119" s="132" t="s">
        <v>1634</v>
      </c>
      <c r="E119" s="133" t="s">
        <v>1779</v>
      </c>
      <c r="F119" s="130" t="s">
        <v>1640</v>
      </c>
      <c r="G119" s="131" t="s">
        <v>300</v>
      </c>
      <c r="H119" s="134"/>
      <c r="I119" s="135">
        <v>196</v>
      </c>
      <c r="J119" s="136">
        <v>9</v>
      </c>
      <c r="K119" s="137">
        <v>6.7699999999999996E-2</v>
      </c>
      <c r="L119" s="137">
        <v>1.1999999999999999E-3</v>
      </c>
      <c r="M119" s="137">
        <v>-0.2888</v>
      </c>
      <c r="N119" s="137">
        <v>-0.31290000000000001</v>
      </c>
      <c r="O119" s="138">
        <v>-14</v>
      </c>
      <c r="P119" s="136">
        <v>-10251</v>
      </c>
      <c r="Q119" s="136">
        <v>6462</v>
      </c>
      <c r="R119" s="137">
        <v>-2.5865</v>
      </c>
      <c r="S119" s="139"/>
      <c r="T119" s="140">
        <v>41276</v>
      </c>
      <c r="U119" s="141">
        <v>0.13</v>
      </c>
      <c r="V119" s="142" t="s">
        <v>468</v>
      </c>
      <c r="W119" s="143">
        <v>1.1999999999999999E-3</v>
      </c>
      <c r="X119" s="143">
        <v>1.38E-2</v>
      </c>
      <c r="Y119" s="143"/>
      <c r="Z119" s="131" t="s">
        <v>1638</v>
      </c>
      <c r="AA119" s="131" t="s">
        <v>1638</v>
      </c>
      <c r="AB119" s="144"/>
      <c r="AE119" s="9"/>
      <c r="AF119" s="9"/>
    </row>
    <row r="120" spans="1:32" s="15" customFormat="1" x14ac:dyDescent="0.25">
      <c r="A120" s="145" t="s">
        <v>794</v>
      </c>
      <c r="B120" s="146" t="s">
        <v>1142</v>
      </c>
      <c r="C120" s="147" t="s">
        <v>1243</v>
      </c>
      <c r="D120" s="148" t="s">
        <v>1482</v>
      </c>
      <c r="E120" s="149" t="s">
        <v>1780</v>
      </c>
      <c r="F120" s="146" t="s">
        <v>796</v>
      </c>
      <c r="G120" s="147" t="s">
        <v>302</v>
      </c>
      <c r="H120" s="150"/>
      <c r="I120" s="151">
        <v>38577</v>
      </c>
      <c r="J120" s="152">
        <v>70</v>
      </c>
      <c r="K120" s="153">
        <v>4.3E-3</v>
      </c>
      <c r="L120" s="153">
        <v>9.9000000000000008E-3</v>
      </c>
      <c r="M120" s="153">
        <v>7.0000000000000007E-2</v>
      </c>
      <c r="N120" s="153">
        <v>-6.54E-2</v>
      </c>
      <c r="O120" s="154">
        <v>86</v>
      </c>
      <c r="P120" s="152">
        <v>29120</v>
      </c>
      <c r="Q120" s="152">
        <v>23665</v>
      </c>
      <c r="R120" s="153">
        <v>0.23050000000000001</v>
      </c>
      <c r="S120" s="155"/>
      <c r="T120" s="156">
        <v>44755</v>
      </c>
      <c r="U120" s="157">
        <v>0.79</v>
      </c>
      <c r="V120" s="126" t="s">
        <v>468</v>
      </c>
      <c r="W120" s="159">
        <v>1.1299999999999999E-2</v>
      </c>
      <c r="X120" s="159">
        <v>0.13589999999999999</v>
      </c>
      <c r="Y120" s="159"/>
      <c r="Z120" s="147" t="s">
        <v>779</v>
      </c>
      <c r="AA120" s="147" t="s">
        <v>375</v>
      </c>
      <c r="AB120" s="162"/>
      <c r="AE120" s="9"/>
      <c r="AF120" s="9"/>
    </row>
    <row r="121" spans="1:32" s="15" customFormat="1" x14ac:dyDescent="0.25">
      <c r="A121" s="129" t="s">
        <v>912</v>
      </c>
      <c r="B121" s="130" t="s">
        <v>1142</v>
      </c>
      <c r="C121" s="131" t="s">
        <v>1244</v>
      </c>
      <c r="D121" s="132" t="s">
        <v>914</v>
      </c>
      <c r="E121" s="133" t="s">
        <v>1781</v>
      </c>
      <c r="F121" s="130" t="s">
        <v>913</v>
      </c>
      <c r="G121" s="131" t="s">
        <v>302</v>
      </c>
      <c r="H121" s="134"/>
      <c r="I121" s="135">
        <v>55697</v>
      </c>
      <c r="J121" s="136">
        <v>96</v>
      </c>
      <c r="K121" s="137">
        <v>2.8999999999999998E-3</v>
      </c>
      <c r="L121" s="137">
        <v>-1.6000000000000001E-3</v>
      </c>
      <c r="M121" s="137">
        <v>7.7899999999999997E-2</v>
      </c>
      <c r="N121" s="137">
        <v>0.11840000000000001</v>
      </c>
      <c r="O121" s="138">
        <v>98</v>
      </c>
      <c r="P121" s="136">
        <v>114274</v>
      </c>
      <c r="Q121" s="136">
        <v>112572</v>
      </c>
      <c r="R121" s="137">
        <v>1.5100000000000001E-2</v>
      </c>
      <c r="S121" s="139"/>
      <c r="T121" s="140">
        <v>44755</v>
      </c>
      <c r="U121" s="141">
        <v>1.35</v>
      </c>
      <c r="V121" s="142" t="s">
        <v>468</v>
      </c>
      <c r="W121" s="143">
        <v>1.3899999999999999E-2</v>
      </c>
      <c r="X121" s="143">
        <v>0.16639999999999999</v>
      </c>
      <c r="Y121" s="143"/>
      <c r="Z121" s="131" t="s">
        <v>779</v>
      </c>
      <c r="AA121" s="131" t="s">
        <v>375</v>
      </c>
      <c r="AB121" s="144"/>
      <c r="AE121" s="9"/>
      <c r="AF121" s="9"/>
    </row>
    <row r="122" spans="1:32" s="15" customFormat="1" x14ac:dyDescent="0.25">
      <c r="A122" s="145" t="s">
        <v>35</v>
      </c>
      <c r="B122" s="146" t="s">
        <v>1142</v>
      </c>
      <c r="C122" s="147" t="s">
        <v>1245</v>
      </c>
      <c r="D122" s="148" t="s">
        <v>264</v>
      </c>
      <c r="E122" s="149" t="s">
        <v>1782</v>
      </c>
      <c r="F122" s="146" t="s">
        <v>338</v>
      </c>
      <c r="G122" s="147" t="s">
        <v>301</v>
      </c>
      <c r="H122" s="150"/>
      <c r="I122" s="151">
        <v>190748</v>
      </c>
      <c r="J122" s="152">
        <v>49</v>
      </c>
      <c r="K122" s="153">
        <v>2.1899999999999999E-2</v>
      </c>
      <c r="L122" s="153">
        <v>4.2200000000000001E-2</v>
      </c>
      <c r="M122" s="153">
        <v>-0.10829999999999999</v>
      </c>
      <c r="N122" s="153">
        <v>-0.18090000000000001</v>
      </c>
      <c r="O122" s="154">
        <v>99</v>
      </c>
      <c r="P122" s="152">
        <v>283449</v>
      </c>
      <c r="Q122" s="152">
        <v>139508</v>
      </c>
      <c r="R122" s="153">
        <v>1.0318000000000001</v>
      </c>
      <c r="S122" s="155"/>
      <c r="T122" s="156">
        <v>44742</v>
      </c>
      <c r="U122" s="157">
        <v>0.4</v>
      </c>
      <c r="V122" s="126" t="s">
        <v>468</v>
      </c>
      <c r="W122" s="159">
        <v>8.3999999999999995E-3</v>
      </c>
      <c r="X122" s="159">
        <v>0.1013</v>
      </c>
      <c r="Y122" s="159"/>
      <c r="Z122" s="147" t="s">
        <v>404</v>
      </c>
      <c r="AA122" s="147" t="s">
        <v>388</v>
      </c>
      <c r="AB122" s="162"/>
      <c r="AE122" s="9"/>
      <c r="AF122" s="9"/>
    </row>
    <row r="123" spans="1:32" s="15" customFormat="1" x14ac:dyDescent="0.25">
      <c r="A123" s="129" t="s">
        <v>527</v>
      </c>
      <c r="B123" s="130" t="s">
        <v>1142</v>
      </c>
      <c r="C123" s="131" t="s">
        <v>1246</v>
      </c>
      <c r="D123" s="132" t="s">
        <v>535</v>
      </c>
      <c r="E123" s="133" t="s">
        <v>1783</v>
      </c>
      <c r="F123" s="130" t="s">
        <v>531</v>
      </c>
      <c r="G123" s="131" t="s">
        <v>301</v>
      </c>
      <c r="H123" s="134"/>
      <c r="I123" s="135">
        <v>1965</v>
      </c>
      <c r="J123" s="136">
        <v>5</v>
      </c>
      <c r="K123" s="137">
        <v>0</v>
      </c>
      <c r="L123" s="137">
        <v>6.7000000000000002E-3</v>
      </c>
      <c r="M123" s="137">
        <v>-1.9599999999999999E-2</v>
      </c>
      <c r="N123" s="137">
        <v>-0.1157</v>
      </c>
      <c r="O123" s="138">
        <v>13</v>
      </c>
      <c r="P123" s="136">
        <v>996665</v>
      </c>
      <c r="Q123" s="136">
        <v>339144</v>
      </c>
      <c r="R123" s="137">
        <v>1.9388000000000001</v>
      </c>
      <c r="S123" s="139"/>
      <c r="T123" s="140">
        <v>44012</v>
      </c>
      <c r="U123" s="141">
        <v>0</v>
      </c>
      <c r="V123" s="142" t="s">
        <v>468</v>
      </c>
      <c r="W123" s="143">
        <v>1.1000000000000001E-3</v>
      </c>
      <c r="X123" s="143">
        <v>1.3299999999999999E-2</v>
      </c>
      <c r="Y123" s="143"/>
      <c r="Z123" s="131" t="s">
        <v>1526</v>
      </c>
      <c r="AA123" s="131" t="s">
        <v>661</v>
      </c>
      <c r="AB123" s="144"/>
      <c r="AE123" s="9"/>
      <c r="AF123" s="9"/>
    </row>
    <row r="124" spans="1:32" s="15" customFormat="1" x14ac:dyDescent="0.25">
      <c r="A124" s="145" t="s">
        <v>36</v>
      </c>
      <c r="B124" s="146" t="s">
        <v>1142</v>
      </c>
      <c r="C124" s="147" t="s">
        <v>1247</v>
      </c>
      <c r="D124" s="148" t="s">
        <v>931</v>
      </c>
      <c r="E124" s="149" t="s">
        <v>1784</v>
      </c>
      <c r="F124" s="146" t="s">
        <v>339</v>
      </c>
      <c r="G124" s="147" t="s">
        <v>308</v>
      </c>
      <c r="H124" s="150"/>
      <c r="I124" s="151">
        <v>740339</v>
      </c>
      <c r="J124" s="152">
        <v>105</v>
      </c>
      <c r="K124" s="153">
        <v>0.01</v>
      </c>
      <c r="L124" s="153">
        <v>-2.98E-2</v>
      </c>
      <c r="M124" s="153">
        <v>-1.2200000000000001E-2</v>
      </c>
      <c r="N124" s="153">
        <v>-6.5000000000000002E-2</v>
      </c>
      <c r="O124" s="154">
        <v>134</v>
      </c>
      <c r="P124" s="152">
        <v>1041968</v>
      </c>
      <c r="Q124" s="152">
        <v>814945</v>
      </c>
      <c r="R124" s="153">
        <v>0.27860000000000001</v>
      </c>
      <c r="S124" s="155"/>
      <c r="T124" s="156">
        <v>44743</v>
      </c>
      <c r="U124" s="157">
        <v>0.94</v>
      </c>
      <c r="V124" s="126" t="s">
        <v>468</v>
      </c>
      <c r="W124" s="159">
        <v>8.6E-3</v>
      </c>
      <c r="X124" s="159">
        <v>0.1026</v>
      </c>
      <c r="Y124" s="159"/>
      <c r="Z124" s="147" t="s">
        <v>1407</v>
      </c>
      <c r="AA124" s="147" t="s">
        <v>387</v>
      </c>
      <c r="AB124" s="160"/>
      <c r="AE124" s="9"/>
      <c r="AF124" s="9"/>
    </row>
    <row r="125" spans="1:32" s="15" customFormat="1" x14ac:dyDescent="0.25">
      <c r="A125" s="129" t="s">
        <v>580</v>
      </c>
      <c r="B125" s="130" t="s">
        <v>1142</v>
      </c>
      <c r="C125" s="131" t="s">
        <v>1248</v>
      </c>
      <c r="D125" s="132" t="s">
        <v>582</v>
      </c>
      <c r="E125" s="133" t="s">
        <v>1785</v>
      </c>
      <c r="F125" s="130" t="s">
        <v>581</v>
      </c>
      <c r="G125" s="131" t="s">
        <v>300</v>
      </c>
      <c r="H125" s="134"/>
      <c r="I125" s="135">
        <v>1837</v>
      </c>
      <c r="J125" s="136">
        <v>4</v>
      </c>
      <c r="K125" s="137">
        <v>7.6E-3</v>
      </c>
      <c r="L125" s="137">
        <v>2.0500000000000001E-2</v>
      </c>
      <c r="M125" s="137">
        <v>-0.55669999999999997</v>
      </c>
      <c r="N125" s="137">
        <v>-0.71089999999999998</v>
      </c>
      <c r="O125" s="138">
        <v>22</v>
      </c>
      <c r="P125" s="136">
        <v>12925</v>
      </c>
      <c r="Q125" s="136">
        <v>2330</v>
      </c>
      <c r="R125" s="137">
        <v>4.5476000000000001</v>
      </c>
      <c r="S125" s="139"/>
      <c r="T125" s="140"/>
      <c r="U125" s="141"/>
      <c r="V125" s="142" t="s">
        <v>468</v>
      </c>
      <c r="W125" s="143"/>
      <c r="X125" s="143"/>
      <c r="Y125" s="143"/>
      <c r="Z125" s="131" t="s">
        <v>787</v>
      </c>
      <c r="AA125" s="131" t="s">
        <v>787</v>
      </c>
      <c r="AB125" s="144"/>
      <c r="AE125" s="9"/>
      <c r="AF125" s="9"/>
    </row>
    <row r="126" spans="1:32" s="15" customFormat="1" x14ac:dyDescent="0.25">
      <c r="A126" s="145" t="s">
        <v>563</v>
      </c>
      <c r="B126" s="146" t="s">
        <v>1142</v>
      </c>
      <c r="C126" s="147" t="s">
        <v>1249</v>
      </c>
      <c r="D126" s="148" t="s">
        <v>564</v>
      </c>
      <c r="E126" s="149" t="s">
        <v>1786</v>
      </c>
      <c r="F126" s="146" t="s">
        <v>565</v>
      </c>
      <c r="G126" s="147" t="s">
        <v>302</v>
      </c>
      <c r="H126" s="150"/>
      <c r="I126" s="151">
        <v>1556253</v>
      </c>
      <c r="J126" s="152">
        <v>99</v>
      </c>
      <c r="K126" s="153">
        <v>-8.8999999999999999E-3</v>
      </c>
      <c r="L126" s="153">
        <v>-1.5900000000000001E-2</v>
      </c>
      <c r="M126" s="153">
        <v>-2.35E-2</v>
      </c>
      <c r="N126" s="153">
        <v>-8.7599999999999997E-2</v>
      </c>
      <c r="O126" s="154">
        <v>100</v>
      </c>
      <c r="P126" s="152">
        <v>809072</v>
      </c>
      <c r="Q126" s="152">
        <v>804552</v>
      </c>
      <c r="R126" s="153">
        <v>5.5999999999999999E-3</v>
      </c>
      <c r="S126" s="155"/>
      <c r="T126" s="156">
        <v>44742</v>
      </c>
      <c r="U126" s="157">
        <v>1.3</v>
      </c>
      <c r="V126" s="126" t="s">
        <v>468</v>
      </c>
      <c r="W126" s="159">
        <v>1.2800000000000001E-2</v>
      </c>
      <c r="X126" s="159">
        <v>0.15310000000000001</v>
      </c>
      <c r="Y126" s="159"/>
      <c r="Z126" s="147" t="s">
        <v>588</v>
      </c>
      <c r="AA126" s="147" t="s">
        <v>477</v>
      </c>
      <c r="AB126" s="162"/>
      <c r="AE126" s="9"/>
      <c r="AF126" s="9"/>
    </row>
    <row r="127" spans="1:32" s="15" customFormat="1" x14ac:dyDescent="0.25">
      <c r="A127" s="129" t="s">
        <v>553</v>
      </c>
      <c r="B127" s="130" t="s">
        <v>1142</v>
      </c>
      <c r="C127" s="131" t="s">
        <v>1250</v>
      </c>
      <c r="D127" s="132" t="s">
        <v>554</v>
      </c>
      <c r="E127" s="133" t="s">
        <v>1787</v>
      </c>
      <c r="F127" s="130" t="s">
        <v>555</v>
      </c>
      <c r="G127" s="131" t="s">
        <v>302</v>
      </c>
      <c r="H127" s="134"/>
      <c r="I127" s="135">
        <v>3877852</v>
      </c>
      <c r="J127" s="136">
        <v>113</v>
      </c>
      <c r="K127" s="137">
        <v>-1.04E-2</v>
      </c>
      <c r="L127" s="137">
        <v>4.3E-3</v>
      </c>
      <c r="M127" s="137">
        <v>-1.7500000000000002E-2</v>
      </c>
      <c r="N127" s="137">
        <v>1.72E-2</v>
      </c>
      <c r="O127" s="138">
        <v>121</v>
      </c>
      <c r="P127" s="136">
        <v>2682068</v>
      </c>
      <c r="Q127" s="136">
        <v>2485356</v>
      </c>
      <c r="R127" s="137">
        <v>7.9100000000000004E-2</v>
      </c>
      <c r="S127" s="139"/>
      <c r="T127" s="140">
        <v>44749</v>
      </c>
      <c r="U127" s="141">
        <v>1.5</v>
      </c>
      <c r="V127" s="142" t="s">
        <v>468</v>
      </c>
      <c r="W127" s="143">
        <v>1.32E-2</v>
      </c>
      <c r="X127" s="143">
        <v>0.15790000000000001</v>
      </c>
      <c r="Y127" s="143"/>
      <c r="Z127" s="131" t="s">
        <v>403</v>
      </c>
      <c r="AA127" s="131" t="s">
        <v>477</v>
      </c>
      <c r="AB127" s="144"/>
      <c r="AE127" s="9"/>
      <c r="AF127" s="9"/>
    </row>
    <row r="128" spans="1:32" s="15" customFormat="1" x14ac:dyDescent="0.25">
      <c r="A128" s="145" t="s">
        <v>1125</v>
      </c>
      <c r="B128" s="146" t="s">
        <v>1142</v>
      </c>
      <c r="C128" s="147" t="s">
        <v>1401</v>
      </c>
      <c r="D128" s="148" t="s">
        <v>1398</v>
      </c>
      <c r="E128" s="149" t="s">
        <v>1788</v>
      </c>
      <c r="F128" s="146" t="s">
        <v>1400</v>
      </c>
      <c r="G128" s="147" t="s">
        <v>302</v>
      </c>
      <c r="H128" s="150"/>
      <c r="I128" s="151">
        <v>20782</v>
      </c>
      <c r="J128" s="152">
        <v>82</v>
      </c>
      <c r="K128" s="153">
        <v>0</v>
      </c>
      <c r="L128" s="153">
        <v>4.8999999999999998E-3</v>
      </c>
      <c r="M128" s="153">
        <v>-7.7000000000000002E-3</v>
      </c>
      <c r="N128" s="153">
        <v>-0.107</v>
      </c>
      <c r="O128" s="154">
        <v>105</v>
      </c>
      <c r="P128" s="152">
        <v>125732</v>
      </c>
      <c r="Q128" s="152">
        <v>97800</v>
      </c>
      <c r="R128" s="153">
        <v>0.28560000000000002</v>
      </c>
      <c r="S128" s="155"/>
      <c r="T128" s="156">
        <v>44742</v>
      </c>
      <c r="U128" s="157">
        <v>0.88</v>
      </c>
      <c r="V128" s="126" t="s">
        <v>468</v>
      </c>
      <c r="W128" s="159">
        <v>1.0699999999999999E-2</v>
      </c>
      <c r="X128" s="159">
        <v>0.12809999999999999</v>
      </c>
      <c r="Y128" s="159"/>
      <c r="Z128" s="147" t="s">
        <v>589</v>
      </c>
      <c r="AA128" s="147" t="s">
        <v>477</v>
      </c>
      <c r="AB128" s="162"/>
      <c r="AE128" s="9"/>
      <c r="AF128" s="9"/>
    </row>
    <row r="129" spans="1:32" s="15" customFormat="1" x14ac:dyDescent="0.25">
      <c r="A129" s="129" t="s">
        <v>28</v>
      </c>
      <c r="B129" s="130" t="s">
        <v>1142</v>
      </c>
      <c r="C129" s="131" t="s">
        <v>1251</v>
      </c>
      <c r="D129" s="132" t="s">
        <v>458</v>
      </c>
      <c r="E129" s="133" t="s">
        <v>1789</v>
      </c>
      <c r="F129" s="130" t="s">
        <v>331</v>
      </c>
      <c r="G129" s="131" t="s">
        <v>301</v>
      </c>
      <c r="H129" s="134"/>
      <c r="I129" s="135">
        <v>879573</v>
      </c>
      <c r="J129" s="136">
        <v>182</v>
      </c>
      <c r="K129" s="137">
        <v>2.3400000000000001E-2</v>
      </c>
      <c r="L129" s="137">
        <v>5.7200000000000001E-2</v>
      </c>
      <c r="M129" s="137">
        <v>-7.0000000000000001E-3</v>
      </c>
      <c r="N129" s="137">
        <v>-2.5399999999999999E-2</v>
      </c>
      <c r="O129" s="138">
        <v>216</v>
      </c>
      <c r="P129" s="136">
        <v>2162003</v>
      </c>
      <c r="Q129" s="136">
        <v>1816700</v>
      </c>
      <c r="R129" s="137">
        <v>0.19009999999999999</v>
      </c>
      <c r="S129" s="139"/>
      <c r="T129" s="140">
        <v>44742</v>
      </c>
      <c r="U129" s="141">
        <v>1.4</v>
      </c>
      <c r="V129" s="142" t="s">
        <v>468</v>
      </c>
      <c r="W129" s="143">
        <v>8.0999999999999996E-3</v>
      </c>
      <c r="X129" s="143">
        <v>9.7000000000000003E-2</v>
      </c>
      <c r="Y129" s="143"/>
      <c r="Z129" s="131" t="s">
        <v>404</v>
      </c>
      <c r="AA129" s="131" t="s">
        <v>388</v>
      </c>
      <c r="AB129" s="144"/>
      <c r="AE129" s="9"/>
      <c r="AF129" s="9"/>
    </row>
    <row r="130" spans="1:32" s="15" customFormat="1" x14ac:dyDescent="0.25">
      <c r="A130" s="145" t="s">
        <v>724</v>
      </c>
      <c r="B130" s="146" t="s">
        <v>1142</v>
      </c>
      <c r="C130" s="147" t="s">
        <v>1252</v>
      </c>
      <c r="D130" s="148" t="s">
        <v>726</v>
      </c>
      <c r="E130" s="149" t="s">
        <v>1790</v>
      </c>
      <c r="F130" s="146" t="s">
        <v>728</v>
      </c>
      <c r="G130" s="147" t="s">
        <v>308</v>
      </c>
      <c r="H130" s="150"/>
      <c r="I130" s="151">
        <v>35136</v>
      </c>
      <c r="J130" s="152">
        <v>87</v>
      </c>
      <c r="K130" s="153">
        <v>1.04E-2</v>
      </c>
      <c r="L130" s="153">
        <v>5.7999999999999996E-3</v>
      </c>
      <c r="M130" s="153">
        <v>-3.4700000000000002E-2</v>
      </c>
      <c r="N130" s="153">
        <v>-0.1515</v>
      </c>
      <c r="O130" s="154">
        <v>111</v>
      </c>
      <c r="P130" s="152">
        <v>470746</v>
      </c>
      <c r="Q130" s="152">
        <v>371025</v>
      </c>
      <c r="R130" s="153">
        <v>0.26879999999999998</v>
      </c>
      <c r="S130" s="155"/>
      <c r="T130" s="156">
        <v>44742</v>
      </c>
      <c r="U130" s="157">
        <v>0.65</v>
      </c>
      <c r="V130" s="126" t="s">
        <v>468</v>
      </c>
      <c r="W130" s="159">
        <v>7.4000000000000003E-3</v>
      </c>
      <c r="X130" s="159">
        <v>8.9200000000000002E-2</v>
      </c>
      <c r="Y130" s="159"/>
      <c r="Z130" s="147" t="s">
        <v>404</v>
      </c>
      <c r="AA130" s="147" t="s">
        <v>388</v>
      </c>
      <c r="AB130" s="160"/>
      <c r="AE130" s="9"/>
      <c r="AF130" s="9"/>
    </row>
    <row r="131" spans="1:32" s="15" customFormat="1" x14ac:dyDescent="0.25">
      <c r="A131" s="129" t="s">
        <v>662</v>
      </c>
      <c r="B131" s="130" t="s">
        <v>1142</v>
      </c>
      <c r="C131" s="131" t="s">
        <v>1253</v>
      </c>
      <c r="D131" s="132" t="s">
        <v>663</v>
      </c>
      <c r="E131" s="133" t="s">
        <v>1791</v>
      </c>
      <c r="F131" s="130" t="s">
        <v>664</v>
      </c>
      <c r="G131" s="131" t="s">
        <v>305</v>
      </c>
      <c r="H131" s="134"/>
      <c r="I131" s="135">
        <v>37</v>
      </c>
      <c r="J131" s="136">
        <v>1</v>
      </c>
      <c r="K131" s="137">
        <v>1.6899999999999998E-2</v>
      </c>
      <c r="L131" s="137">
        <v>2.5600000000000001E-2</v>
      </c>
      <c r="M131" s="137">
        <v>5.2600000000000001E-2</v>
      </c>
      <c r="N131" s="137">
        <v>-0.17810000000000001</v>
      </c>
      <c r="O131" s="138">
        <v>1</v>
      </c>
      <c r="P131" s="136">
        <v>9189</v>
      </c>
      <c r="Q131" s="136">
        <v>9105</v>
      </c>
      <c r="R131" s="137">
        <v>9.2999999999999992E-3</v>
      </c>
      <c r="S131" s="139"/>
      <c r="T131" s="140"/>
      <c r="U131" s="141"/>
      <c r="V131" s="142" t="s">
        <v>468</v>
      </c>
      <c r="W131" s="143"/>
      <c r="X131" s="143"/>
      <c r="Y131" s="143"/>
      <c r="Z131" s="131" t="s">
        <v>404</v>
      </c>
      <c r="AA131" s="131" t="s">
        <v>388</v>
      </c>
      <c r="AB131" s="144"/>
      <c r="AE131" s="9"/>
      <c r="AF131" s="9"/>
    </row>
    <row r="132" spans="1:32" s="15" customFormat="1" x14ac:dyDescent="0.25">
      <c r="A132" s="145" t="s">
        <v>1070</v>
      </c>
      <c r="B132" s="146" t="s">
        <v>1142</v>
      </c>
      <c r="C132" s="147" t="s">
        <v>1414</v>
      </c>
      <c r="D132" s="148" t="s">
        <v>1483</v>
      </c>
      <c r="E132" s="149" t="s">
        <v>1792</v>
      </c>
      <c r="F132" s="146" t="s">
        <v>1417</v>
      </c>
      <c r="G132" s="147" t="s">
        <v>302</v>
      </c>
      <c r="H132" s="150"/>
      <c r="I132" s="151">
        <v>884</v>
      </c>
      <c r="J132" s="152">
        <v>98</v>
      </c>
      <c r="K132" s="153">
        <v>1.8499999999999999E-2</v>
      </c>
      <c r="L132" s="153">
        <v>3.4799999999999998E-2</v>
      </c>
      <c r="M132" s="153">
        <v>8.1299999999999997E-2</v>
      </c>
      <c r="N132" s="153">
        <v>0.1164</v>
      </c>
      <c r="O132" s="154">
        <v>92</v>
      </c>
      <c r="P132" s="152">
        <v>427794</v>
      </c>
      <c r="Q132" s="152">
        <v>457240</v>
      </c>
      <c r="R132" s="153">
        <v>-6.4399999999999999E-2</v>
      </c>
      <c r="S132" s="155"/>
      <c r="T132" s="156">
        <v>44742</v>
      </c>
      <c r="U132" s="157">
        <v>1.4</v>
      </c>
      <c r="V132" s="126" t="s">
        <v>468</v>
      </c>
      <c r="W132" s="159">
        <v>1.4500000000000001E-2</v>
      </c>
      <c r="X132" s="159">
        <v>0.17419999999999999</v>
      </c>
      <c r="Y132" s="159"/>
      <c r="Z132" s="147" t="s">
        <v>404</v>
      </c>
      <c r="AA132" s="147" t="s">
        <v>388</v>
      </c>
      <c r="AB132" s="162"/>
      <c r="AE132" s="9"/>
      <c r="AF132" s="9"/>
    </row>
    <row r="133" spans="1:32" s="15" customFormat="1" x14ac:dyDescent="0.25">
      <c r="A133" s="129" t="s">
        <v>37</v>
      </c>
      <c r="B133" s="130" t="s">
        <v>1142</v>
      </c>
      <c r="C133" s="131" t="s">
        <v>1254</v>
      </c>
      <c r="D133" s="132" t="s">
        <v>455</v>
      </c>
      <c r="E133" s="133" t="s">
        <v>1793</v>
      </c>
      <c r="F133" s="130" t="s">
        <v>340</v>
      </c>
      <c r="G133" s="131" t="s">
        <v>302</v>
      </c>
      <c r="H133" s="134"/>
      <c r="I133" s="135">
        <v>1046605</v>
      </c>
      <c r="J133" s="136">
        <v>69</v>
      </c>
      <c r="K133" s="137">
        <v>1.54E-2</v>
      </c>
      <c r="L133" s="137">
        <v>-1.6999999999999999E-3</v>
      </c>
      <c r="M133" s="137">
        <v>-0.10680000000000001</v>
      </c>
      <c r="N133" s="137">
        <v>-0.18729999999999999</v>
      </c>
      <c r="O133" s="138">
        <v>82</v>
      </c>
      <c r="P133" s="136">
        <v>1889368</v>
      </c>
      <c r="Q133" s="136">
        <v>1593670</v>
      </c>
      <c r="R133" s="137">
        <v>0.1855</v>
      </c>
      <c r="S133" s="139"/>
      <c r="T133" s="140">
        <v>44742</v>
      </c>
      <c r="U133" s="141">
        <v>0.6</v>
      </c>
      <c r="V133" s="142" t="s">
        <v>468</v>
      </c>
      <c r="W133" s="143">
        <v>8.6E-3</v>
      </c>
      <c r="X133" s="143">
        <v>0.1028</v>
      </c>
      <c r="Y133" s="143"/>
      <c r="Z133" s="131" t="s">
        <v>404</v>
      </c>
      <c r="AA133" s="131" t="s">
        <v>388</v>
      </c>
      <c r="AB133" s="144"/>
      <c r="AE133" s="9"/>
      <c r="AF133" s="9"/>
    </row>
    <row r="134" spans="1:32" s="15" customFormat="1" x14ac:dyDescent="0.25">
      <c r="A134" s="145" t="s">
        <v>1041</v>
      </c>
      <c r="B134" s="146" t="s">
        <v>1142</v>
      </c>
      <c r="C134" s="147" t="s">
        <v>1567</v>
      </c>
      <c r="D134" s="148" t="s">
        <v>1570</v>
      </c>
      <c r="E134" s="149" t="s">
        <v>1794</v>
      </c>
      <c r="F134" s="146" t="s">
        <v>1568</v>
      </c>
      <c r="G134" s="147" t="s">
        <v>302</v>
      </c>
      <c r="H134" s="150"/>
      <c r="I134" s="151">
        <v>109020</v>
      </c>
      <c r="J134" s="152">
        <v>106</v>
      </c>
      <c r="K134" s="153">
        <v>-3.3300000000000003E-2</v>
      </c>
      <c r="L134" s="153">
        <v>-4.1300000000000003E-2</v>
      </c>
      <c r="M134" s="153">
        <v>7.7700000000000005E-2</v>
      </c>
      <c r="N134" s="153">
        <v>0.1048</v>
      </c>
      <c r="O134" s="154">
        <v>115</v>
      </c>
      <c r="P134" s="152">
        <v>31897</v>
      </c>
      <c r="Q134" s="152">
        <v>29524</v>
      </c>
      <c r="R134" s="153">
        <v>8.0399999999999999E-2</v>
      </c>
      <c r="S134" s="155"/>
      <c r="T134" s="156">
        <v>44742</v>
      </c>
      <c r="U134" s="157">
        <v>1.19</v>
      </c>
      <c r="V134" s="126" t="s">
        <v>468</v>
      </c>
      <c r="W134" s="159">
        <v>1.06E-2</v>
      </c>
      <c r="X134" s="159">
        <v>0.1275</v>
      </c>
      <c r="Y134" s="159"/>
      <c r="Z134" s="147" t="s">
        <v>1569</v>
      </c>
      <c r="AA134" s="147" t="s">
        <v>477</v>
      </c>
      <c r="AB134" s="162"/>
      <c r="AE134" s="9"/>
      <c r="AF134" s="9"/>
    </row>
    <row r="135" spans="1:32" s="15" customFormat="1" x14ac:dyDescent="0.25">
      <c r="A135" s="129" t="s">
        <v>49</v>
      </c>
      <c r="B135" s="130" t="s">
        <v>1142</v>
      </c>
      <c r="C135" s="131" t="s">
        <v>1255</v>
      </c>
      <c r="D135" s="132" t="s">
        <v>276</v>
      </c>
      <c r="E135" s="133" t="s">
        <v>1795</v>
      </c>
      <c r="F135" s="130" t="s">
        <v>352</v>
      </c>
      <c r="G135" s="131" t="s">
        <v>307</v>
      </c>
      <c r="H135" s="134"/>
      <c r="I135" s="135">
        <v>126617</v>
      </c>
      <c r="J135" s="136">
        <v>151</v>
      </c>
      <c r="K135" s="137">
        <v>1.18E-2</v>
      </c>
      <c r="L135" s="137">
        <v>6.7500000000000004E-2</v>
      </c>
      <c r="M135" s="137">
        <v>-0.34399999999999997</v>
      </c>
      <c r="N135" s="137">
        <v>-0.35560000000000003</v>
      </c>
      <c r="O135" s="138">
        <v>194</v>
      </c>
      <c r="P135" s="136">
        <v>251508</v>
      </c>
      <c r="Q135" s="136">
        <v>195911</v>
      </c>
      <c r="R135" s="137">
        <v>0.2838</v>
      </c>
      <c r="S135" s="139"/>
      <c r="T135" s="140">
        <v>44742</v>
      </c>
      <c r="U135" s="141">
        <v>0.49</v>
      </c>
      <c r="V135" s="142" t="s">
        <v>468</v>
      </c>
      <c r="W135" s="143">
        <v>3.3999999999999998E-3</v>
      </c>
      <c r="X135" s="143">
        <v>4.1300000000000003E-2</v>
      </c>
      <c r="Y135" s="143"/>
      <c r="Z135" s="131" t="s">
        <v>375</v>
      </c>
      <c r="AA135" s="131" t="s">
        <v>375</v>
      </c>
      <c r="AB135" s="144"/>
      <c r="AE135" s="9"/>
      <c r="AF135" s="9"/>
    </row>
    <row r="136" spans="1:32" s="15" customFormat="1" x14ac:dyDescent="0.25">
      <c r="A136" s="145" t="s">
        <v>25</v>
      </c>
      <c r="B136" s="146" t="s">
        <v>305</v>
      </c>
      <c r="C136" s="147" t="s">
        <v>1256</v>
      </c>
      <c r="D136" s="148" t="s">
        <v>255</v>
      </c>
      <c r="E136" s="149" t="s">
        <v>1796</v>
      </c>
      <c r="F136" s="146" t="s">
        <v>328</v>
      </c>
      <c r="G136" s="147" t="s">
        <v>307</v>
      </c>
      <c r="H136" s="150"/>
      <c r="I136" s="151">
        <v>18895</v>
      </c>
      <c r="J136" s="152">
        <v>233</v>
      </c>
      <c r="K136" s="153">
        <v>3.8999999999999998E-3</v>
      </c>
      <c r="L136" s="153">
        <v>0.1016</v>
      </c>
      <c r="M136" s="153">
        <v>-0.32619999999999999</v>
      </c>
      <c r="N136" s="153">
        <v>-0.39450000000000002</v>
      </c>
      <c r="O136" s="154">
        <v>264</v>
      </c>
      <c r="P136" s="152">
        <v>52817</v>
      </c>
      <c r="Q136" s="152">
        <v>46594</v>
      </c>
      <c r="R136" s="153">
        <v>0.1336</v>
      </c>
      <c r="S136" s="155"/>
      <c r="T136" s="156">
        <v>44755</v>
      </c>
      <c r="U136" s="157">
        <v>4.9800000000000004</v>
      </c>
      <c r="V136" s="126" t="s">
        <v>468</v>
      </c>
      <c r="W136" s="159">
        <v>2.4299999999999999E-2</v>
      </c>
      <c r="X136" s="159">
        <v>0.29170000000000001</v>
      </c>
      <c r="Y136" s="159"/>
      <c r="Z136" s="147" t="s">
        <v>375</v>
      </c>
      <c r="AA136" s="147" t="s">
        <v>375</v>
      </c>
      <c r="AB136" s="160"/>
      <c r="AE136" s="9"/>
      <c r="AF136" s="9"/>
    </row>
    <row r="137" spans="1:32" s="15" customFormat="1" x14ac:dyDescent="0.25">
      <c r="A137" s="129" t="s">
        <v>40</v>
      </c>
      <c r="B137" s="130" t="s">
        <v>305</v>
      </c>
      <c r="C137" s="131" t="s">
        <v>1257</v>
      </c>
      <c r="D137" s="132" t="s">
        <v>267</v>
      </c>
      <c r="E137" s="133" t="s">
        <v>1797</v>
      </c>
      <c r="F137" s="130" t="s">
        <v>343</v>
      </c>
      <c r="G137" s="131" t="s">
        <v>309</v>
      </c>
      <c r="H137" s="134"/>
      <c r="I137" s="135">
        <v>144426</v>
      </c>
      <c r="J137" s="136">
        <v>94</v>
      </c>
      <c r="K137" s="137">
        <v>-9.7999999999999997E-3</v>
      </c>
      <c r="L137" s="137">
        <v>8.8099999999999998E-2</v>
      </c>
      <c r="M137" s="137">
        <v>6.3600000000000004E-2</v>
      </c>
      <c r="N137" s="137">
        <v>-0.14549999999999999</v>
      </c>
      <c r="O137" s="138">
        <v>131</v>
      </c>
      <c r="P137" s="136">
        <v>164192</v>
      </c>
      <c r="Q137" s="136">
        <v>118160</v>
      </c>
      <c r="R137" s="137">
        <v>0.3896</v>
      </c>
      <c r="S137" s="139"/>
      <c r="T137" s="140">
        <v>43889</v>
      </c>
      <c r="U137" s="141">
        <v>0.71</v>
      </c>
      <c r="V137" s="142" t="s">
        <v>468</v>
      </c>
      <c r="W137" s="143">
        <v>4.5999999999999999E-3</v>
      </c>
      <c r="X137" s="143">
        <v>5.5199999999999999E-2</v>
      </c>
      <c r="Y137" s="143"/>
      <c r="Z137" s="131" t="s">
        <v>375</v>
      </c>
      <c r="AA137" s="131" t="s">
        <v>375</v>
      </c>
      <c r="AB137" s="144"/>
      <c r="AE137" s="9"/>
      <c r="AF137" s="9"/>
    </row>
    <row r="138" spans="1:32" s="15" customFormat="1" x14ac:dyDescent="0.25">
      <c r="A138" s="145" t="s">
        <v>768</v>
      </c>
      <c r="B138" s="146" t="s">
        <v>1142</v>
      </c>
      <c r="C138" s="147" t="s">
        <v>1258</v>
      </c>
      <c r="D138" s="148" t="s">
        <v>770</v>
      </c>
      <c r="E138" s="149" t="s">
        <v>1798</v>
      </c>
      <c r="F138" s="146" t="s">
        <v>769</v>
      </c>
      <c r="G138" s="147" t="s">
        <v>302</v>
      </c>
      <c r="H138" s="150"/>
      <c r="I138" s="151">
        <v>251848</v>
      </c>
      <c r="J138" s="152">
        <v>93</v>
      </c>
      <c r="K138" s="153">
        <v>-1.6999999999999999E-3</v>
      </c>
      <c r="L138" s="153">
        <v>1.6000000000000001E-3</v>
      </c>
      <c r="M138" s="153">
        <v>8.2299999999999998E-2</v>
      </c>
      <c r="N138" s="153">
        <v>8.1100000000000005E-2</v>
      </c>
      <c r="O138" s="154">
        <v>94</v>
      </c>
      <c r="P138" s="152">
        <v>167562</v>
      </c>
      <c r="Q138" s="152">
        <v>165816</v>
      </c>
      <c r="R138" s="153">
        <v>1.0500000000000001E-2</v>
      </c>
      <c r="S138" s="155"/>
      <c r="T138" s="156">
        <v>44742</v>
      </c>
      <c r="U138" s="157">
        <v>1.25</v>
      </c>
      <c r="V138" s="126" t="s">
        <v>468</v>
      </c>
      <c r="W138" s="159">
        <v>1.32E-2</v>
      </c>
      <c r="X138" s="159">
        <v>0.15859999999999999</v>
      </c>
      <c r="Y138" s="159"/>
      <c r="Z138" s="147" t="s">
        <v>1600</v>
      </c>
      <c r="AA138" s="147" t="s">
        <v>382</v>
      </c>
      <c r="AB138" s="162"/>
      <c r="AE138" s="9"/>
      <c r="AF138" s="9"/>
    </row>
    <row r="139" spans="1:32" s="15" customFormat="1" x14ac:dyDescent="0.25">
      <c r="A139" s="129" t="s">
        <v>818</v>
      </c>
      <c r="B139" s="130" t="s">
        <v>1142</v>
      </c>
      <c r="C139" s="131" t="s">
        <v>887</v>
      </c>
      <c r="D139" s="132" t="s">
        <v>1484</v>
      </c>
      <c r="E139" s="133" t="s">
        <v>1799</v>
      </c>
      <c r="F139" s="130" t="s">
        <v>819</v>
      </c>
      <c r="G139" s="131" t="s">
        <v>308</v>
      </c>
      <c r="H139" s="134"/>
      <c r="I139" s="135">
        <v>436533</v>
      </c>
      <c r="J139" s="136">
        <v>85</v>
      </c>
      <c r="K139" s="137">
        <v>-1.0500000000000001E-2</v>
      </c>
      <c r="L139" s="137">
        <v>1.5100000000000001E-2</v>
      </c>
      <c r="M139" s="137">
        <v>-7.5899999999999995E-2</v>
      </c>
      <c r="N139" s="137">
        <v>-9.6799999999999997E-2</v>
      </c>
      <c r="O139" s="138">
        <v>105</v>
      </c>
      <c r="P139" s="136">
        <v>1331175</v>
      </c>
      <c r="Q139" s="136">
        <v>1071042</v>
      </c>
      <c r="R139" s="137">
        <v>0.2429</v>
      </c>
      <c r="S139" s="139"/>
      <c r="T139" s="140">
        <v>44742</v>
      </c>
      <c r="U139" s="141">
        <v>0.65</v>
      </c>
      <c r="V139" s="142" t="s">
        <v>468</v>
      </c>
      <c r="W139" s="143">
        <v>7.7000000000000002E-3</v>
      </c>
      <c r="X139" s="143">
        <v>9.2899999999999996E-2</v>
      </c>
      <c r="Y139" s="143"/>
      <c r="Z139" s="131" t="s">
        <v>1600</v>
      </c>
      <c r="AA139" s="131" t="s">
        <v>382</v>
      </c>
      <c r="AB139" s="144"/>
      <c r="AE139" s="9"/>
      <c r="AF139" s="9"/>
    </row>
    <row r="140" spans="1:32" s="15" customFormat="1" x14ac:dyDescent="0.25">
      <c r="A140" s="145" t="s">
        <v>573</v>
      </c>
      <c r="B140" s="146" t="s">
        <v>1142</v>
      </c>
      <c r="C140" s="147" t="s">
        <v>1259</v>
      </c>
      <c r="D140" s="148" t="s">
        <v>1485</v>
      </c>
      <c r="E140" s="149" t="s">
        <v>1800</v>
      </c>
      <c r="F140" s="146" t="s">
        <v>574</v>
      </c>
      <c r="G140" s="147" t="s">
        <v>301</v>
      </c>
      <c r="H140" s="150"/>
      <c r="I140" s="151">
        <v>1272010</v>
      </c>
      <c r="J140" s="152">
        <v>78</v>
      </c>
      <c r="K140" s="153">
        <v>-1E-4</v>
      </c>
      <c r="L140" s="153">
        <v>5.7999999999999996E-3</v>
      </c>
      <c r="M140" s="153">
        <v>4.5999999999999999E-3</v>
      </c>
      <c r="N140" s="153">
        <v>-1.66E-2</v>
      </c>
      <c r="O140" s="154">
        <v>99</v>
      </c>
      <c r="P140" s="152">
        <v>1560330</v>
      </c>
      <c r="Q140" s="152">
        <v>1227574</v>
      </c>
      <c r="R140" s="153">
        <v>0.27110000000000001</v>
      </c>
      <c r="S140" s="155"/>
      <c r="T140" s="156">
        <v>44742</v>
      </c>
      <c r="U140" s="157">
        <v>0.65</v>
      </c>
      <c r="V140" s="126" t="s">
        <v>468</v>
      </c>
      <c r="W140" s="159">
        <v>8.3000000000000001E-3</v>
      </c>
      <c r="X140" s="159">
        <v>0.1</v>
      </c>
      <c r="Y140" s="159"/>
      <c r="Z140" s="147" t="s">
        <v>1600</v>
      </c>
      <c r="AA140" s="147" t="s">
        <v>782</v>
      </c>
      <c r="AB140" s="162"/>
      <c r="AE140" s="9"/>
      <c r="AF140" s="9"/>
    </row>
    <row r="141" spans="1:32" s="15" customFormat="1" x14ac:dyDescent="0.25">
      <c r="A141" s="129" t="s">
        <v>988</v>
      </c>
      <c r="B141" s="130" t="s">
        <v>1142</v>
      </c>
      <c r="C141" s="131" t="s">
        <v>1260</v>
      </c>
      <c r="D141" s="132" t="s">
        <v>1486</v>
      </c>
      <c r="E141" s="133" t="s">
        <v>1801</v>
      </c>
      <c r="F141" s="130" t="s">
        <v>990</v>
      </c>
      <c r="G141" s="131" t="s">
        <v>300</v>
      </c>
      <c r="H141" s="134"/>
      <c r="I141" s="135">
        <v>49846</v>
      </c>
      <c r="J141" s="136">
        <v>102</v>
      </c>
      <c r="K141" s="137">
        <v>2.0000000000000001E-4</v>
      </c>
      <c r="L141" s="137">
        <v>6.7000000000000002E-3</v>
      </c>
      <c r="M141" s="137">
        <v>1.4800000000000001E-2</v>
      </c>
      <c r="N141" s="137"/>
      <c r="O141" s="138">
        <v>99</v>
      </c>
      <c r="P141" s="136">
        <v>179534</v>
      </c>
      <c r="Q141" s="136">
        <v>185622</v>
      </c>
      <c r="R141" s="137">
        <v>-3.2800000000000003E-2</v>
      </c>
      <c r="S141" s="139"/>
      <c r="T141" s="140">
        <v>44753</v>
      </c>
      <c r="U141" s="141">
        <v>1.58</v>
      </c>
      <c r="V141" s="142" t="s">
        <v>468</v>
      </c>
      <c r="W141" s="143">
        <v>1.5299999999999999E-2</v>
      </c>
      <c r="X141" s="143">
        <v>0.184</v>
      </c>
      <c r="Y141" s="143"/>
      <c r="Z141" s="131" t="s">
        <v>408</v>
      </c>
      <c r="AA141" s="131" t="s">
        <v>375</v>
      </c>
      <c r="AB141" s="144"/>
      <c r="AE141" s="9"/>
      <c r="AF141" s="9"/>
    </row>
    <row r="142" spans="1:32" s="15" customFormat="1" x14ac:dyDescent="0.25">
      <c r="A142" s="145" t="s">
        <v>42</v>
      </c>
      <c r="B142" s="146" t="s">
        <v>1142</v>
      </c>
      <c r="C142" s="147" t="s">
        <v>1261</v>
      </c>
      <c r="D142" s="148" t="s">
        <v>269</v>
      </c>
      <c r="E142" s="149" t="s">
        <v>1802</v>
      </c>
      <c r="F142" s="146" t="s">
        <v>345</v>
      </c>
      <c r="G142" s="147" t="s">
        <v>302</v>
      </c>
      <c r="H142" s="150"/>
      <c r="I142" s="151">
        <v>7096188</v>
      </c>
      <c r="J142" s="152">
        <v>103</v>
      </c>
      <c r="K142" s="153">
        <v>-4.0000000000000001E-3</v>
      </c>
      <c r="L142" s="153">
        <v>2.1899999999999999E-2</v>
      </c>
      <c r="M142" s="153">
        <v>2.5000000000000001E-2</v>
      </c>
      <c r="N142" s="153">
        <v>1.0999999999999999E-2</v>
      </c>
      <c r="O142" s="154">
        <v>96</v>
      </c>
      <c r="P142" s="152">
        <v>3167551</v>
      </c>
      <c r="Q142" s="152">
        <v>3398965</v>
      </c>
      <c r="R142" s="153">
        <v>-6.8099999999999994E-2</v>
      </c>
      <c r="S142" s="155"/>
      <c r="T142" s="156">
        <v>44753</v>
      </c>
      <c r="U142" s="157">
        <v>1.29</v>
      </c>
      <c r="V142" s="126" t="s">
        <v>468</v>
      </c>
      <c r="W142" s="159">
        <v>1.23E-2</v>
      </c>
      <c r="X142" s="159">
        <v>0.14710000000000001</v>
      </c>
      <c r="Y142" s="159"/>
      <c r="Z142" s="147" t="s">
        <v>408</v>
      </c>
      <c r="AA142" s="147" t="s">
        <v>375</v>
      </c>
      <c r="AB142" s="160"/>
      <c r="AE142" s="9"/>
      <c r="AF142" s="9"/>
    </row>
    <row r="143" spans="1:32" s="15" customFormat="1" x14ac:dyDescent="0.25">
      <c r="A143" s="129" t="s">
        <v>1042</v>
      </c>
      <c r="B143" s="130" t="s">
        <v>1142</v>
      </c>
      <c r="C143" s="131" t="s">
        <v>1262</v>
      </c>
      <c r="D143" s="132" t="s">
        <v>1487</v>
      </c>
      <c r="E143" s="133" t="s">
        <v>1803</v>
      </c>
      <c r="F143" s="130" t="s">
        <v>1045</v>
      </c>
      <c r="G143" s="131" t="s">
        <v>302</v>
      </c>
      <c r="H143" s="134"/>
      <c r="I143" s="135">
        <v>89539</v>
      </c>
      <c r="J143" s="136">
        <v>81</v>
      </c>
      <c r="K143" s="137">
        <v>-2.3900000000000001E-2</v>
      </c>
      <c r="L143" s="137">
        <v>-1.9800000000000002E-2</v>
      </c>
      <c r="M143" s="137">
        <v>5.5E-2</v>
      </c>
      <c r="N143" s="137">
        <v>7.51E-2</v>
      </c>
      <c r="O143" s="138">
        <v>87</v>
      </c>
      <c r="P143" s="136">
        <v>64992</v>
      </c>
      <c r="Q143" s="136">
        <v>60518</v>
      </c>
      <c r="R143" s="137">
        <v>7.3899999999999993E-2</v>
      </c>
      <c r="S143" s="139"/>
      <c r="T143" s="140">
        <v>44742</v>
      </c>
      <c r="U143" s="141">
        <v>1.08</v>
      </c>
      <c r="V143" s="142" t="s">
        <v>468</v>
      </c>
      <c r="W143" s="143">
        <v>1.29E-2</v>
      </c>
      <c r="X143" s="143">
        <v>0.155</v>
      </c>
      <c r="Y143" s="143"/>
      <c r="Z143" s="131" t="s">
        <v>845</v>
      </c>
      <c r="AA143" s="131" t="s">
        <v>551</v>
      </c>
      <c r="AB143" s="144"/>
      <c r="AE143" s="9"/>
      <c r="AF143" s="9"/>
    </row>
    <row r="144" spans="1:32" s="15" customFormat="1" x14ac:dyDescent="0.25">
      <c r="A144" s="145" t="s">
        <v>1043</v>
      </c>
      <c r="B144" s="146" t="s">
        <v>1142</v>
      </c>
      <c r="C144" s="147" t="s">
        <v>1263</v>
      </c>
      <c r="D144" s="148" t="s">
        <v>1488</v>
      </c>
      <c r="E144" s="149" t="s">
        <v>1804</v>
      </c>
      <c r="F144" s="146" t="s">
        <v>1046</v>
      </c>
      <c r="G144" s="147" t="s">
        <v>302</v>
      </c>
      <c r="H144" s="150"/>
      <c r="I144" s="151">
        <v>23991</v>
      </c>
      <c r="J144" s="152">
        <v>71</v>
      </c>
      <c r="K144" s="153">
        <v>-1.4200000000000001E-2</v>
      </c>
      <c r="L144" s="153">
        <v>-5.7000000000000002E-3</v>
      </c>
      <c r="M144" s="153">
        <v>2.41E-2</v>
      </c>
      <c r="N144" s="153">
        <v>-5.62E-2</v>
      </c>
      <c r="O144" s="154">
        <v>77</v>
      </c>
      <c r="P144" s="152">
        <v>69231</v>
      </c>
      <c r="Q144" s="152">
        <v>63917</v>
      </c>
      <c r="R144" s="153">
        <v>8.3099999999999993E-2</v>
      </c>
      <c r="S144" s="155"/>
      <c r="T144" s="156">
        <v>44742</v>
      </c>
      <c r="U144" s="157">
        <v>0.53</v>
      </c>
      <c r="V144" s="126" t="s">
        <v>468</v>
      </c>
      <c r="W144" s="159">
        <v>7.4000000000000003E-3</v>
      </c>
      <c r="X144" s="159">
        <v>8.8400000000000006E-2</v>
      </c>
      <c r="Y144" s="159"/>
      <c r="Z144" s="147" t="s">
        <v>845</v>
      </c>
      <c r="AA144" s="147" t="s">
        <v>551</v>
      </c>
      <c r="AB144" s="162"/>
      <c r="AE144" s="9"/>
      <c r="AF144" s="9"/>
    </row>
    <row r="145" spans="1:32" s="15" customFormat="1" x14ac:dyDescent="0.25">
      <c r="A145" s="129" t="s">
        <v>850</v>
      </c>
      <c r="B145" s="130" t="s">
        <v>1142</v>
      </c>
      <c r="C145" s="131" t="s">
        <v>1264</v>
      </c>
      <c r="D145" s="132" t="s">
        <v>852</v>
      </c>
      <c r="E145" s="133" t="s">
        <v>1805</v>
      </c>
      <c r="F145" s="130" t="s">
        <v>851</v>
      </c>
      <c r="G145" s="131" t="s">
        <v>306</v>
      </c>
      <c r="H145" s="134"/>
      <c r="I145" s="135">
        <v>282664</v>
      </c>
      <c r="J145" s="136">
        <v>66</v>
      </c>
      <c r="K145" s="137">
        <v>2.3999999999999998E-3</v>
      </c>
      <c r="L145" s="137">
        <v>-3.4599999999999999E-2</v>
      </c>
      <c r="M145" s="137">
        <v>-8.5199999999999998E-2</v>
      </c>
      <c r="N145" s="137">
        <v>-0.152</v>
      </c>
      <c r="O145" s="138">
        <v>100</v>
      </c>
      <c r="P145" s="136">
        <v>150520</v>
      </c>
      <c r="Q145" s="136">
        <v>99730</v>
      </c>
      <c r="R145" s="137">
        <v>0.50929999999999997</v>
      </c>
      <c r="S145" s="139"/>
      <c r="T145" s="140">
        <v>44742</v>
      </c>
      <c r="U145" s="141">
        <v>0.64</v>
      </c>
      <c r="V145" s="142" t="s">
        <v>468</v>
      </c>
      <c r="W145" s="143">
        <v>9.1999999999999998E-3</v>
      </c>
      <c r="X145" s="143">
        <v>0.1105</v>
      </c>
      <c r="Y145" s="143"/>
      <c r="Z145" s="131" t="s">
        <v>1541</v>
      </c>
      <c r="AA145" s="131" t="s">
        <v>902</v>
      </c>
      <c r="AB145" s="144"/>
      <c r="AE145" s="9"/>
      <c r="AF145" s="9"/>
    </row>
    <row r="146" spans="1:32" s="15" customFormat="1" x14ac:dyDescent="0.25">
      <c r="A146" s="145" t="s">
        <v>866</v>
      </c>
      <c r="B146" s="146" t="s">
        <v>1142</v>
      </c>
      <c r="C146" s="147" t="s">
        <v>1646</v>
      </c>
      <c r="D146" s="148" t="s">
        <v>868</v>
      </c>
      <c r="E146" s="149" t="s">
        <v>1806</v>
      </c>
      <c r="F146" s="146" t="s">
        <v>867</v>
      </c>
      <c r="G146" s="147" t="s">
        <v>300</v>
      </c>
      <c r="H146" s="150"/>
      <c r="I146" s="151">
        <v>1013241</v>
      </c>
      <c r="J146" s="152">
        <v>102</v>
      </c>
      <c r="K146" s="153">
        <v>3.2000000000000002E-3</v>
      </c>
      <c r="L146" s="153">
        <v>-2.35E-2</v>
      </c>
      <c r="M146" s="153">
        <v>0.15679999999999999</v>
      </c>
      <c r="N146" s="153">
        <v>0.22020000000000001</v>
      </c>
      <c r="O146" s="154">
        <v>106</v>
      </c>
      <c r="P146" s="152">
        <v>64050</v>
      </c>
      <c r="Q146" s="152">
        <v>61369</v>
      </c>
      <c r="R146" s="153">
        <v>4.3700000000000003E-2</v>
      </c>
      <c r="S146" s="155"/>
      <c r="T146" s="156">
        <v>44742</v>
      </c>
      <c r="U146" s="157">
        <v>2.04</v>
      </c>
      <c r="V146" s="126" t="s">
        <v>468</v>
      </c>
      <c r="W146" s="159">
        <v>1.9199999999999998E-2</v>
      </c>
      <c r="X146" s="159">
        <v>0.23069999999999999</v>
      </c>
      <c r="Y146" s="159"/>
      <c r="Z146" s="147" t="s">
        <v>412</v>
      </c>
      <c r="AA146" s="147" t="s">
        <v>477</v>
      </c>
      <c r="AB146" s="162"/>
      <c r="AE146" s="9"/>
      <c r="AF146" s="9"/>
    </row>
    <row r="147" spans="1:32" s="15" customFormat="1" x14ac:dyDescent="0.25">
      <c r="A147" s="129" t="s">
        <v>1030</v>
      </c>
      <c r="B147" s="130" t="s">
        <v>1142</v>
      </c>
      <c r="C147" s="131" t="s">
        <v>1265</v>
      </c>
      <c r="D147" s="132" t="s">
        <v>1489</v>
      </c>
      <c r="E147" s="133" t="s">
        <v>1807</v>
      </c>
      <c r="F147" s="130" t="s">
        <v>1032</v>
      </c>
      <c r="G147" s="131" t="s">
        <v>302</v>
      </c>
      <c r="H147" s="134"/>
      <c r="I147" s="135">
        <v>221748</v>
      </c>
      <c r="J147" s="136">
        <v>80</v>
      </c>
      <c r="K147" s="137">
        <v>3.0999999999999999E-3</v>
      </c>
      <c r="L147" s="137">
        <v>-1.09E-2</v>
      </c>
      <c r="M147" s="137">
        <v>-0.14460000000000001</v>
      </c>
      <c r="N147" s="137"/>
      <c r="O147" s="138">
        <v>96</v>
      </c>
      <c r="P147" s="136">
        <v>150710</v>
      </c>
      <c r="Q147" s="136">
        <v>125686</v>
      </c>
      <c r="R147" s="137">
        <v>0.1991</v>
      </c>
      <c r="S147" s="139"/>
      <c r="T147" s="140">
        <v>44742</v>
      </c>
      <c r="U147" s="141">
        <v>0.93</v>
      </c>
      <c r="V147" s="142" t="s">
        <v>468</v>
      </c>
      <c r="W147" s="143">
        <v>1.14E-2</v>
      </c>
      <c r="X147" s="143">
        <v>0.1366</v>
      </c>
      <c r="Y147" s="143"/>
      <c r="Z147" s="131" t="s">
        <v>1024</v>
      </c>
      <c r="AA147" s="131" t="s">
        <v>389</v>
      </c>
      <c r="AB147" s="144"/>
      <c r="AE147" s="9"/>
      <c r="AF147" s="9"/>
    </row>
    <row r="148" spans="1:32" s="15" customFormat="1" x14ac:dyDescent="0.25">
      <c r="A148" s="145" t="s">
        <v>43</v>
      </c>
      <c r="B148" s="146" t="s">
        <v>1142</v>
      </c>
      <c r="C148" s="147" t="s">
        <v>1266</v>
      </c>
      <c r="D148" s="148" t="s">
        <v>270</v>
      </c>
      <c r="E148" s="149" t="s">
        <v>1808</v>
      </c>
      <c r="F148" s="146" t="s">
        <v>346</v>
      </c>
      <c r="G148" s="147" t="s">
        <v>300</v>
      </c>
      <c r="H148" s="150"/>
      <c r="I148" s="151">
        <v>1184836</v>
      </c>
      <c r="J148" s="152">
        <v>76</v>
      </c>
      <c r="K148" s="153">
        <v>1.14E-2</v>
      </c>
      <c r="L148" s="153">
        <v>3.3E-3</v>
      </c>
      <c r="M148" s="153">
        <v>-4.4299999999999999E-2</v>
      </c>
      <c r="N148" s="153">
        <v>-0.09</v>
      </c>
      <c r="O148" s="154">
        <v>114</v>
      </c>
      <c r="P148" s="152">
        <v>2359073</v>
      </c>
      <c r="Q148" s="152">
        <v>1569802</v>
      </c>
      <c r="R148" s="153">
        <v>0.50280000000000002</v>
      </c>
      <c r="S148" s="155"/>
      <c r="T148" s="156">
        <v>44742</v>
      </c>
      <c r="U148" s="157">
        <v>0.49</v>
      </c>
      <c r="V148" s="126" t="s">
        <v>468</v>
      </c>
      <c r="W148" s="159">
        <v>6.4999999999999997E-3</v>
      </c>
      <c r="X148" s="159">
        <v>7.7499999999999999E-2</v>
      </c>
      <c r="Y148" s="159"/>
      <c r="Z148" s="147" t="s">
        <v>389</v>
      </c>
      <c r="AA148" s="147" t="s">
        <v>389</v>
      </c>
      <c r="AB148" s="160"/>
      <c r="AE148" s="9"/>
      <c r="AF148" s="9"/>
    </row>
    <row r="149" spans="1:32" s="15" customFormat="1" x14ac:dyDescent="0.25">
      <c r="A149" s="129" t="s">
        <v>846</v>
      </c>
      <c r="B149" s="130" t="s">
        <v>1142</v>
      </c>
      <c r="C149" s="131" t="s">
        <v>1267</v>
      </c>
      <c r="D149" s="132" t="s">
        <v>1490</v>
      </c>
      <c r="E149" s="133" t="s">
        <v>1809</v>
      </c>
      <c r="F149" s="130" t="s">
        <v>847</v>
      </c>
      <c r="G149" s="131" t="s">
        <v>302</v>
      </c>
      <c r="H149" s="134"/>
      <c r="I149" s="135">
        <v>773673</v>
      </c>
      <c r="J149" s="136">
        <v>8</v>
      </c>
      <c r="K149" s="137">
        <v>1.41E-2</v>
      </c>
      <c r="L149" s="137">
        <v>4.7800000000000002E-2</v>
      </c>
      <c r="M149" s="137">
        <v>4.1700000000000001E-2</v>
      </c>
      <c r="N149" s="137">
        <v>-0.12520000000000001</v>
      </c>
      <c r="O149" s="138">
        <v>9</v>
      </c>
      <c r="P149" s="136">
        <v>389863</v>
      </c>
      <c r="Q149" s="136">
        <v>348707</v>
      </c>
      <c r="R149" s="137">
        <v>0.11799999999999999</v>
      </c>
      <c r="S149" s="139"/>
      <c r="T149" s="140">
        <v>44742</v>
      </c>
      <c r="U149" s="141">
        <v>0.1</v>
      </c>
      <c r="V149" s="142" t="s">
        <v>468</v>
      </c>
      <c r="W149" s="143">
        <v>1.3100000000000001E-2</v>
      </c>
      <c r="X149" s="143">
        <v>0.1573</v>
      </c>
      <c r="Y149" s="143"/>
      <c r="Z149" s="131" t="s">
        <v>793</v>
      </c>
      <c r="AA149" s="131" t="s">
        <v>382</v>
      </c>
      <c r="AB149" s="144"/>
      <c r="AE149" s="9"/>
      <c r="AF149" s="9"/>
    </row>
    <row r="150" spans="1:32" s="15" customFormat="1" x14ac:dyDescent="0.25">
      <c r="A150" s="145" t="s">
        <v>1380</v>
      </c>
      <c r="B150" s="146" t="s">
        <v>1142</v>
      </c>
      <c r="C150" s="147" t="s">
        <v>1647</v>
      </c>
      <c r="D150" s="148" t="s">
        <v>1635</v>
      </c>
      <c r="E150" s="149" t="s">
        <v>1810</v>
      </c>
      <c r="F150" s="146" t="s">
        <v>1641</v>
      </c>
      <c r="G150" s="147" t="s">
        <v>302</v>
      </c>
      <c r="H150" s="150"/>
      <c r="I150" s="151">
        <v>24074</v>
      </c>
      <c r="J150" s="152">
        <v>103</v>
      </c>
      <c r="K150" s="153">
        <v>0</v>
      </c>
      <c r="L150" s="153">
        <v>5.4899999999999997E-2</v>
      </c>
      <c r="M150" s="153"/>
      <c r="N150" s="153"/>
      <c r="O150" s="154">
        <v>101</v>
      </c>
      <c r="P150" s="152">
        <v>35999</v>
      </c>
      <c r="Q150" s="152">
        <v>36884</v>
      </c>
      <c r="R150" s="153">
        <v>-2.4E-2</v>
      </c>
      <c r="S150" s="155"/>
      <c r="T150" s="156">
        <v>44742</v>
      </c>
      <c r="U150" s="157">
        <v>1.65</v>
      </c>
      <c r="V150" s="126" t="s">
        <v>468</v>
      </c>
      <c r="W150" s="159">
        <v>1.66E-2</v>
      </c>
      <c r="X150" s="159">
        <v>0.19939999999999999</v>
      </c>
      <c r="Y150" s="159"/>
      <c r="Z150" s="147" t="s">
        <v>793</v>
      </c>
      <c r="AA150" s="147" t="s">
        <v>382</v>
      </c>
      <c r="AB150" s="162"/>
      <c r="AE150" s="9"/>
      <c r="AF150" s="9"/>
    </row>
    <row r="151" spans="1:32" s="15" customFormat="1" x14ac:dyDescent="0.25">
      <c r="A151" s="129" t="s">
        <v>1601</v>
      </c>
      <c r="B151" s="130" t="s">
        <v>1142</v>
      </c>
      <c r="C151" s="131" t="s">
        <v>1648</v>
      </c>
      <c r="D151" s="132" t="s">
        <v>1636</v>
      </c>
      <c r="E151" s="133" t="s">
        <v>1811</v>
      </c>
      <c r="F151" s="130" t="s">
        <v>1642</v>
      </c>
      <c r="G151" s="131" t="s">
        <v>302</v>
      </c>
      <c r="H151" s="134"/>
      <c r="I151" s="135">
        <v>278999</v>
      </c>
      <c r="J151" s="136">
        <v>99</v>
      </c>
      <c r="K151" s="137">
        <v>6.1000000000000004E-3</v>
      </c>
      <c r="L151" s="137">
        <v>-1.7899999999999999E-2</v>
      </c>
      <c r="M151" s="137"/>
      <c r="N151" s="137"/>
      <c r="O151" s="138">
        <v>100</v>
      </c>
      <c r="P151" s="136">
        <v>358331</v>
      </c>
      <c r="Q151" s="136">
        <v>356220</v>
      </c>
      <c r="R151" s="137">
        <v>5.8999999999999999E-3</v>
      </c>
      <c r="S151" s="139"/>
      <c r="T151" s="140">
        <v>44742</v>
      </c>
      <c r="U151" s="141">
        <v>1.65</v>
      </c>
      <c r="V151" s="142" t="s">
        <v>468</v>
      </c>
      <c r="W151" s="143">
        <v>1.61E-2</v>
      </c>
      <c r="X151" s="143">
        <v>0.19339999999999999</v>
      </c>
      <c r="Y151" s="143"/>
      <c r="Z151" s="131" t="s">
        <v>399</v>
      </c>
      <c r="AA151" s="131" t="s">
        <v>384</v>
      </c>
      <c r="AB151" s="144"/>
      <c r="AE151" s="9"/>
      <c r="AF151" s="9"/>
    </row>
    <row r="152" spans="1:32" s="15" customFormat="1" x14ac:dyDescent="0.25">
      <c r="A152" s="145" t="s">
        <v>497</v>
      </c>
      <c r="B152" s="146" t="s">
        <v>1142</v>
      </c>
      <c r="C152" s="147" t="s">
        <v>1268</v>
      </c>
      <c r="D152" s="148" t="s">
        <v>498</v>
      </c>
      <c r="E152" s="149" t="s">
        <v>1812</v>
      </c>
      <c r="F152" s="146" t="s">
        <v>499</v>
      </c>
      <c r="G152" s="147" t="s">
        <v>302</v>
      </c>
      <c r="H152" s="150"/>
      <c r="I152" s="151">
        <v>521691</v>
      </c>
      <c r="J152" s="152">
        <v>75</v>
      </c>
      <c r="K152" s="153">
        <v>3.9E-2</v>
      </c>
      <c r="L152" s="153">
        <v>-4.7000000000000002E-3</v>
      </c>
      <c r="M152" s="153">
        <v>2.4799999999999999E-2</v>
      </c>
      <c r="N152" s="153">
        <v>-9.4799999999999995E-2</v>
      </c>
      <c r="O152" s="154">
        <v>93</v>
      </c>
      <c r="P152" s="152">
        <v>420813</v>
      </c>
      <c r="Q152" s="152">
        <v>339409</v>
      </c>
      <c r="R152" s="153">
        <v>0.23980000000000001</v>
      </c>
      <c r="S152" s="155"/>
      <c r="T152" s="156">
        <v>44742</v>
      </c>
      <c r="U152" s="157">
        <v>0.7</v>
      </c>
      <c r="V152" s="126" t="s">
        <v>468</v>
      </c>
      <c r="W152" s="159">
        <v>9.1999999999999998E-3</v>
      </c>
      <c r="X152" s="159">
        <v>0.1106</v>
      </c>
      <c r="Y152" s="159"/>
      <c r="Z152" s="147" t="s">
        <v>399</v>
      </c>
      <c r="AA152" s="147" t="s">
        <v>384</v>
      </c>
      <c r="AB152" s="162"/>
      <c r="AE152" s="9"/>
      <c r="AF152" s="9"/>
    </row>
    <row r="153" spans="1:32" s="15" customFormat="1" x14ac:dyDescent="0.25">
      <c r="A153" s="129" t="s">
        <v>46</v>
      </c>
      <c r="B153" s="130" t="s">
        <v>1142</v>
      </c>
      <c r="C153" s="131" t="s">
        <v>1269</v>
      </c>
      <c r="D153" s="132" t="s">
        <v>273</v>
      </c>
      <c r="E153" s="133" t="s">
        <v>1813</v>
      </c>
      <c r="F153" s="130" t="s">
        <v>349</v>
      </c>
      <c r="G153" s="131" t="s">
        <v>302</v>
      </c>
      <c r="H153" s="134"/>
      <c r="I153" s="135">
        <v>1193904</v>
      </c>
      <c r="J153" s="136">
        <v>98</v>
      </c>
      <c r="K153" s="137">
        <v>6.7999999999999996E-3</v>
      </c>
      <c r="L153" s="137">
        <v>-4.5499999999999999E-2</v>
      </c>
      <c r="M153" s="137">
        <v>-1.7500000000000002E-2</v>
      </c>
      <c r="N153" s="137">
        <v>4.9000000000000002E-2</v>
      </c>
      <c r="O153" s="138">
        <v>97</v>
      </c>
      <c r="P153" s="136">
        <v>1800022</v>
      </c>
      <c r="Q153" s="136">
        <v>1813027</v>
      </c>
      <c r="R153" s="137">
        <v>-7.1999999999999998E-3</v>
      </c>
      <c r="S153" s="139"/>
      <c r="T153" s="140">
        <v>44742</v>
      </c>
      <c r="U153" s="141">
        <v>1.28</v>
      </c>
      <c r="V153" s="142" t="s">
        <v>468</v>
      </c>
      <c r="W153" s="143">
        <v>1.23E-2</v>
      </c>
      <c r="X153" s="143">
        <v>0.1477</v>
      </c>
      <c r="Y153" s="143"/>
      <c r="Z153" s="131" t="s">
        <v>399</v>
      </c>
      <c r="AA153" s="131" t="s">
        <v>384</v>
      </c>
      <c r="AB153" s="144"/>
      <c r="AE153" s="9"/>
      <c r="AF153" s="9"/>
    </row>
    <row r="154" spans="1:32" s="15" customFormat="1" x14ac:dyDescent="0.25">
      <c r="A154" s="145" t="s">
        <v>44</v>
      </c>
      <c r="B154" s="146" t="s">
        <v>305</v>
      </c>
      <c r="C154" s="147" t="s">
        <v>1270</v>
      </c>
      <c r="D154" s="148" t="s">
        <v>271</v>
      </c>
      <c r="E154" s="149" t="s">
        <v>1814</v>
      </c>
      <c r="F154" s="146" t="s">
        <v>347</v>
      </c>
      <c r="G154" s="147" t="s">
        <v>306</v>
      </c>
      <c r="H154" s="150" t="s">
        <v>1571</v>
      </c>
      <c r="I154" s="151">
        <v>1548</v>
      </c>
      <c r="J154" s="152">
        <v>1</v>
      </c>
      <c r="K154" s="153">
        <v>0</v>
      </c>
      <c r="L154" s="153">
        <v>3.9199999999999999E-2</v>
      </c>
      <c r="M154" s="153">
        <v>0.14499999999999999</v>
      </c>
      <c r="N154" s="153">
        <v>-0.20080000000000001</v>
      </c>
      <c r="O154" s="154">
        <v>1</v>
      </c>
      <c r="P154" s="152">
        <v>21421</v>
      </c>
      <c r="Q154" s="152">
        <v>16692</v>
      </c>
      <c r="R154" s="153">
        <v>0.2833</v>
      </c>
      <c r="S154" s="155"/>
      <c r="T154" s="156">
        <v>44742</v>
      </c>
      <c r="U154" s="157">
        <v>0</v>
      </c>
      <c r="V154" s="126" t="s">
        <v>468</v>
      </c>
      <c r="W154" s="159">
        <v>1.6000000000000001E-3</v>
      </c>
      <c r="X154" s="159">
        <v>1.9699999999999999E-2</v>
      </c>
      <c r="Y154" s="159"/>
      <c r="Z154" s="147" t="s">
        <v>399</v>
      </c>
      <c r="AA154" s="147" t="s">
        <v>384</v>
      </c>
      <c r="AB154" s="160"/>
      <c r="AE154" s="9"/>
      <c r="AF154" s="9"/>
    </row>
    <row r="155" spans="1:32" s="15" customFormat="1" x14ac:dyDescent="0.25">
      <c r="A155" s="129" t="s">
        <v>47</v>
      </c>
      <c r="B155" s="130" t="s">
        <v>1142</v>
      </c>
      <c r="C155" s="131" t="s">
        <v>1271</v>
      </c>
      <c r="D155" s="132" t="s">
        <v>274</v>
      </c>
      <c r="E155" s="133" t="s">
        <v>1815</v>
      </c>
      <c r="F155" s="130" t="s">
        <v>350</v>
      </c>
      <c r="G155" s="131" t="s">
        <v>302</v>
      </c>
      <c r="H155" s="134"/>
      <c r="I155" s="135">
        <v>5383176</v>
      </c>
      <c r="J155" s="136">
        <v>97</v>
      </c>
      <c r="K155" s="137">
        <v>1.23E-2</v>
      </c>
      <c r="L155" s="137">
        <v>-2.81E-2</v>
      </c>
      <c r="M155" s="137">
        <v>1.7600000000000001E-2</v>
      </c>
      <c r="N155" s="137">
        <v>4.24E-2</v>
      </c>
      <c r="O155" s="138">
        <v>96</v>
      </c>
      <c r="P155" s="136">
        <v>6835708</v>
      </c>
      <c r="Q155" s="136">
        <v>6892247</v>
      </c>
      <c r="R155" s="137">
        <v>-8.2000000000000007E-3</v>
      </c>
      <c r="S155" s="139"/>
      <c r="T155" s="140">
        <v>44742</v>
      </c>
      <c r="U155" s="141">
        <v>1.5</v>
      </c>
      <c r="V155" s="142" t="s">
        <v>468</v>
      </c>
      <c r="W155" s="143">
        <v>1.4800000000000001E-2</v>
      </c>
      <c r="X155" s="143">
        <v>0.1779</v>
      </c>
      <c r="Y155" s="143"/>
      <c r="Z155" s="131" t="s">
        <v>399</v>
      </c>
      <c r="AA155" s="131" t="s">
        <v>384</v>
      </c>
      <c r="AB155" s="144"/>
      <c r="AE155" s="9"/>
      <c r="AF155" s="9"/>
    </row>
    <row r="156" spans="1:32" s="15" customFormat="1" x14ac:dyDescent="0.25">
      <c r="A156" s="145" t="s">
        <v>45</v>
      </c>
      <c r="B156" s="146" t="s">
        <v>1142</v>
      </c>
      <c r="C156" s="147" t="s">
        <v>1272</v>
      </c>
      <c r="D156" s="148" t="s">
        <v>272</v>
      </c>
      <c r="E156" s="149" t="s">
        <v>1816</v>
      </c>
      <c r="F156" s="146" t="s">
        <v>348</v>
      </c>
      <c r="G156" s="147" t="s">
        <v>302</v>
      </c>
      <c r="H156" s="150"/>
      <c r="I156" s="151">
        <v>2686415</v>
      </c>
      <c r="J156" s="152">
        <v>136</v>
      </c>
      <c r="K156" s="153">
        <v>2.1899999999999999E-2</v>
      </c>
      <c r="L156" s="153">
        <v>4.1000000000000002E-2</v>
      </c>
      <c r="M156" s="153">
        <v>8.9999999999999998E-4</v>
      </c>
      <c r="N156" s="153">
        <v>4.41E-2</v>
      </c>
      <c r="O156" s="154">
        <v>160</v>
      </c>
      <c r="P156" s="152">
        <v>3859860</v>
      </c>
      <c r="Q156" s="152">
        <v>3285368</v>
      </c>
      <c r="R156" s="153">
        <v>0.1749</v>
      </c>
      <c r="S156" s="155"/>
      <c r="T156" s="156">
        <v>44742</v>
      </c>
      <c r="U156" s="157">
        <v>0.84</v>
      </c>
      <c r="V156" s="126" t="s">
        <v>468</v>
      </c>
      <c r="W156" s="159">
        <v>6.4000000000000003E-3</v>
      </c>
      <c r="X156" s="159">
        <v>7.6700000000000004E-2</v>
      </c>
      <c r="Y156" s="159"/>
      <c r="Z156" s="147" t="s">
        <v>399</v>
      </c>
      <c r="AA156" s="147" t="s">
        <v>384</v>
      </c>
      <c r="AB156" s="162"/>
      <c r="AE156" s="9"/>
      <c r="AF156" s="9"/>
    </row>
    <row r="157" spans="1:32" s="15" customFormat="1" x14ac:dyDescent="0.25">
      <c r="A157" s="129" t="s">
        <v>48</v>
      </c>
      <c r="B157" s="130" t="s">
        <v>1142</v>
      </c>
      <c r="C157" s="131" t="s">
        <v>1273</v>
      </c>
      <c r="D157" s="132" t="s">
        <v>275</v>
      </c>
      <c r="E157" s="133" t="s">
        <v>1817</v>
      </c>
      <c r="F157" s="130" t="s">
        <v>351</v>
      </c>
      <c r="G157" s="131" t="s">
        <v>302</v>
      </c>
      <c r="H157" s="134"/>
      <c r="I157" s="135">
        <v>15345546</v>
      </c>
      <c r="J157" s="136">
        <v>102</v>
      </c>
      <c r="K157" s="137">
        <v>6.4000000000000003E-3</v>
      </c>
      <c r="L157" s="137">
        <v>1.5699999999999999E-2</v>
      </c>
      <c r="M157" s="137">
        <v>7.2700000000000001E-2</v>
      </c>
      <c r="N157" s="137">
        <v>0.2122</v>
      </c>
      <c r="O157" s="138">
        <v>101</v>
      </c>
      <c r="P157" s="136">
        <v>4189831</v>
      </c>
      <c r="Q157" s="136">
        <v>4248114</v>
      </c>
      <c r="R157" s="137">
        <v>-1.37E-2</v>
      </c>
      <c r="S157" s="139"/>
      <c r="T157" s="140">
        <v>44742</v>
      </c>
      <c r="U157" s="141">
        <v>1.05</v>
      </c>
      <c r="V157" s="142" t="s">
        <v>468</v>
      </c>
      <c r="W157" s="143">
        <v>1.03E-2</v>
      </c>
      <c r="X157" s="143">
        <v>0.1236</v>
      </c>
      <c r="Y157" s="143"/>
      <c r="Z157" s="131" t="s">
        <v>399</v>
      </c>
      <c r="AA157" s="131" t="s">
        <v>384</v>
      </c>
      <c r="AB157" s="144"/>
      <c r="AE157" s="9"/>
      <c r="AF157" s="9"/>
    </row>
    <row r="158" spans="1:32" s="15" customFormat="1" x14ac:dyDescent="0.25">
      <c r="A158" s="145" t="s">
        <v>795</v>
      </c>
      <c r="B158" s="146" t="s">
        <v>1142</v>
      </c>
      <c r="C158" s="147" t="s">
        <v>1274</v>
      </c>
      <c r="D158" s="148" t="s">
        <v>798</v>
      </c>
      <c r="E158" s="149" t="s">
        <v>1818</v>
      </c>
      <c r="F158" s="146" t="s">
        <v>797</v>
      </c>
      <c r="G158" s="147" t="s">
        <v>302</v>
      </c>
      <c r="H158" s="150"/>
      <c r="I158" s="151">
        <v>3757522</v>
      </c>
      <c r="J158" s="152">
        <v>91</v>
      </c>
      <c r="K158" s="153">
        <v>-8.2000000000000007E-3</v>
      </c>
      <c r="L158" s="153">
        <v>-1.8700000000000001E-2</v>
      </c>
      <c r="M158" s="153">
        <v>5.1000000000000004E-3</v>
      </c>
      <c r="N158" s="153">
        <v>5.2200000000000003E-2</v>
      </c>
      <c r="O158" s="154">
        <v>89</v>
      </c>
      <c r="P158" s="152">
        <v>1178095</v>
      </c>
      <c r="Q158" s="152">
        <v>1211416</v>
      </c>
      <c r="R158" s="153">
        <v>-2.75E-2</v>
      </c>
      <c r="S158" s="155"/>
      <c r="T158" s="156">
        <v>44742</v>
      </c>
      <c r="U158" s="157">
        <v>1.0900000000000001</v>
      </c>
      <c r="V158" s="126" t="s">
        <v>468</v>
      </c>
      <c r="W158" s="159">
        <v>1.1599999999999999E-2</v>
      </c>
      <c r="X158" s="159">
        <v>0.13900000000000001</v>
      </c>
      <c r="Y158" s="159"/>
      <c r="Z158" s="147" t="s">
        <v>399</v>
      </c>
      <c r="AA158" s="147" t="s">
        <v>384</v>
      </c>
      <c r="AB158" s="162"/>
      <c r="AE158" s="9"/>
      <c r="AF158" s="9"/>
    </row>
    <row r="159" spans="1:32" s="15" customFormat="1" x14ac:dyDescent="0.25">
      <c r="A159" s="129" t="s">
        <v>1131</v>
      </c>
      <c r="B159" s="130" t="s">
        <v>1142</v>
      </c>
      <c r="C159" s="131" t="s">
        <v>1375</v>
      </c>
      <c r="D159" s="132" t="s">
        <v>1370</v>
      </c>
      <c r="E159" s="133" t="s">
        <v>1819</v>
      </c>
      <c r="F159" s="130" t="s">
        <v>1372</v>
      </c>
      <c r="G159" s="131" t="s">
        <v>306</v>
      </c>
      <c r="H159" s="134"/>
      <c r="I159" s="135">
        <v>280</v>
      </c>
      <c r="J159" s="136">
        <v>93</v>
      </c>
      <c r="K159" s="137">
        <v>-2.3999999999999998E-3</v>
      </c>
      <c r="L159" s="137">
        <v>-1.9900000000000001E-2</v>
      </c>
      <c r="M159" s="137">
        <v>0.10440000000000001</v>
      </c>
      <c r="N159" s="137">
        <v>0.17169999999999999</v>
      </c>
      <c r="O159" s="138">
        <v>53</v>
      </c>
      <c r="P159" s="136">
        <v>387300</v>
      </c>
      <c r="Q159" s="136">
        <v>680710</v>
      </c>
      <c r="R159" s="137">
        <v>-0.43099999999999999</v>
      </c>
      <c r="S159" s="139"/>
      <c r="T159" s="140">
        <v>44742</v>
      </c>
      <c r="U159" s="141">
        <v>3.67</v>
      </c>
      <c r="V159" s="142" t="s">
        <v>468</v>
      </c>
      <c r="W159" s="143">
        <v>3.7100000000000001E-2</v>
      </c>
      <c r="X159" s="143">
        <v>0.44569999999999999</v>
      </c>
      <c r="Y159" s="143"/>
      <c r="Z159" s="131" t="s">
        <v>1374</v>
      </c>
      <c r="AA159" s="131" t="s">
        <v>1025</v>
      </c>
      <c r="AB159" s="144"/>
      <c r="AE159" s="9"/>
      <c r="AF159" s="9"/>
    </row>
    <row r="160" spans="1:32" s="15" customFormat="1" x14ac:dyDescent="0.25">
      <c r="A160" s="145" t="s">
        <v>644</v>
      </c>
      <c r="B160" s="146" t="s">
        <v>1142</v>
      </c>
      <c r="C160" s="147" t="s">
        <v>1275</v>
      </c>
      <c r="D160" s="148" t="s">
        <v>1491</v>
      </c>
      <c r="E160" s="149" t="s">
        <v>1820</v>
      </c>
      <c r="F160" s="146" t="s">
        <v>645</v>
      </c>
      <c r="G160" s="147" t="s">
        <v>308</v>
      </c>
      <c r="H160" s="150"/>
      <c r="I160" s="151">
        <v>42182</v>
      </c>
      <c r="J160" s="152">
        <v>77</v>
      </c>
      <c r="K160" s="153">
        <v>1.21E-2</v>
      </c>
      <c r="L160" s="153">
        <v>-2.0899999999999998E-2</v>
      </c>
      <c r="M160" s="153">
        <v>-7.8100000000000003E-2</v>
      </c>
      <c r="N160" s="153">
        <v>-6.54E-2</v>
      </c>
      <c r="O160" s="154">
        <v>102</v>
      </c>
      <c r="P160" s="152">
        <v>279026</v>
      </c>
      <c r="Q160" s="152">
        <v>210376</v>
      </c>
      <c r="R160" s="153">
        <v>0.32629999999999998</v>
      </c>
      <c r="S160" s="155"/>
      <c r="T160" s="156">
        <v>44742</v>
      </c>
      <c r="U160" s="157">
        <v>0.62</v>
      </c>
      <c r="V160" s="126" t="s">
        <v>468</v>
      </c>
      <c r="W160" s="159">
        <v>7.7999999999999996E-3</v>
      </c>
      <c r="X160" s="159">
        <v>9.3899999999999997E-2</v>
      </c>
      <c r="Y160" s="159"/>
      <c r="Z160" s="147" t="s">
        <v>551</v>
      </c>
      <c r="AA160" s="147" t="s">
        <v>551</v>
      </c>
      <c r="AB160" s="160"/>
      <c r="AE160" s="9"/>
      <c r="AF160" s="9"/>
    </row>
    <row r="161" spans="1:32" s="15" customFormat="1" x14ac:dyDescent="0.25">
      <c r="A161" s="129" t="s">
        <v>646</v>
      </c>
      <c r="B161" s="130" t="s">
        <v>1142</v>
      </c>
      <c r="C161" s="131" t="s">
        <v>1276</v>
      </c>
      <c r="D161" s="132" t="s">
        <v>1492</v>
      </c>
      <c r="E161" s="133" t="s">
        <v>1821</v>
      </c>
      <c r="F161" s="130" t="s">
        <v>649</v>
      </c>
      <c r="G161" s="131" t="s">
        <v>306</v>
      </c>
      <c r="H161" s="134"/>
      <c r="I161" s="135">
        <v>5362</v>
      </c>
      <c r="J161" s="136">
        <v>80</v>
      </c>
      <c r="K161" s="137">
        <v>1.8E-3</v>
      </c>
      <c r="L161" s="137">
        <v>-1.6799999999999999E-2</v>
      </c>
      <c r="M161" s="137">
        <v>-0.04</v>
      </c>
      <c r="N161" s="137">
        <v>-7.4300000000000005E-2</v>
      </c>
      <c r="O161" s="138">
        <v>128</v>
      </c>
      <c r="P161" s="136">
        <v>115101</v>
      </c>
      <c r="Q161" s="136">
        <v>72090</v>
      </c>
      <c r="R161" s="137">
        <v>0.59660000000000002</v>
      </c>
      <c r="S161" s="139"/>
      <c r="T161" s="140">
        <v>44742</v>
      </c>
      <c r="U161" s="141">
        <v>0.53</v>
      </c>
      <c r="V161" s="142" t="s">
        <v>468</v>
      </c>
      <c r="W161" s="143">
        <v>6.4999999999999997E-3</v>
      </c>
      <c r="X161" s="143">
        <v>7.7600000000000002E-2</v>
      </c>
      <c r="Y161" s="143"/>
      <c r="Z161" s="131" t="s">
        <v>551</v>
      </c>
      <c r="AA161" s="131" t="s">
        <v>551</v>
      </c>
      <c r="AB161" s="144"/>
      <c r="AE161" s="9"/>
      <c r="AF161" s="9"/>
    </row>
    <row r="162" spans="1:32" s="15" customFormat="1" x14ac:dyDescent="0.25">
      <c r="A162" s="145" t="s">
        <v>50</v>
      </c>
      <c r="B162" s="146" t="s">
        <v>1142</v>
      </c>
      <c r="C162" s="147" t="s">
        <v>1277</v>
      </c>
      <c r="D162" s="148" t="s">
        <v>277</v>
      </c>
      <c r="E162" s="149" t="s">
        <v>1822</v>
      </c>
      <c r="F162" s="146" t="s">
        <v>353</v>
      </c>
      <c r="G162" s="147" t="s">
        <v>301</v>
      </c>
      <c r="H162" s="150"/>
      <c r="I162" s="151">
        <v>1219778</v>
      </c>
      <c r="J162" s="152">
        <v>100</v>
      </c>
      <c r="K162" s="153">
        <v>-5.0000000000000001E-4</v>
      </c>
      <c r="L162" s="153">
        <v>-2.3999999999999998E-3</v>
      </c>
      <c r="M162" s="153">
        <v>9.5600000000000004E-2</v>
      </c>
      <c r="N162" s="153">
        <v>0.1012</v>
      </c>
      <c r="O162" s="154">
        <v>108</v>
      </c>
      <c r="P162" s="152">
        <v>813850</v>
      </c>
      <c r="Q162" s="152">
        <v>758908</v>
      </c>
      <c r="R162" s="153">
        <v>7.2400000000000006E-2</v>
      </c>
      <c r="S162" s="155"/>
      <c r="T162" s="156">
        <v>44742</v>
      </c>
      <c r="U162" s="157">
        <v>0.72</v>
      </c>
      <c r="V162" s="126" t="s">
        <v>468</v>
      </c>
      <c r="W162" s="159">
        <v>7.1000000000000004E-3</v>
      </c>
      <c r="X162" s="159">
        <v>8.5300000000000001E-2</v>
      </c>
      <c r="Y162" s="159"/>
      <c r="Z162" s="147" t="s">
        <v>1541</v>
      </c>
      <c r="AA162" s="147" t="s">
        <v>550</v>
      </c>
      <c r="AB162" s="162"/>
      <c r="AE162" s="9"/>
      <c r="AF162" s="9"/>
    </row>
    <row r="163" spans="1:32" s="15" customFormat="1" x14ac:dyDescent="0.25">
      <c r="A163" s="129" t="s">
        <v>949</v>
      </c>
      <c r="B163" s="130" t="s">
        <v>1142</v>
      </c>
      <c r="C163" s="131" t="s">
        <v>1278</v>
      </c>
      <c r="D163" s="132" t="s">
        <v>1493</v>
      </c>
      <c r="E163" s="133" t="s">
        <v>1823</v>
      </c>
      <c r="F163" s="130" t="s">
        <v>950</v>
      </c>
      <c r="G163" s="131" t="s">
        <v>302</v>
      </c>
      <c r="H163" s="134"/>
      <c r="I163" s="135">
        <v>1076010</v>
      </c>
      <c r="J163" s="136">
        <v>9</v>
      </c>
      <c r="K163" s="137">
        <v>-1.6E-2</v>
      </c>
      <c r="L163" s="137">
        <v>-5.4999999999999997E-3</v>
      </c>
      <c r="M163" s="137">
        <v>0</v>
      </c>
      <c r="N163" s="137">
        <v>3.78E-2</v>
      </c>
      <c r="O163" s="138">
        <v>10</v>
      </c>
      <c r="P163" s="136">
        <v>312637</v>
      </c>
      <c r="Q163" s="136">
        <v>298200</v>
      </c>
      <c r="R163" s="137">
        <v>4.8399999999999999E-2</v>
      </c>
      <c r="S163" s="139"/>
      <c r="T163" s="140">
        <v>44754</v>
      </c>
      <c r="U163" s="141">
        <v>0.12</v>
      </c>
      <c r="V163" s="142" t="s">
        <v>468</v>
      </c>
      <c r="W163" s="143">
        <v>1.2699999999999999E-2</v>
      </c>
      <c r="X163" s="143">
        <v>0.15240000000000001</v>
      </c>
      <c r="Y163" s="143"/>
      <c r="Z163" s="131" t="s">
        <v>947</v>
      </c>
      <c r="AA163" s="131" t="s">
        <v>375</v>
      </c>
      <c r="AB163" s="144"/>
      <c r="AE163" s="9"/>
      <c r="AF163" s="9"/>
    </row>
    <row r="164" spans="1:32" x14ac:dyDescent="0.25">
      <c r="A164" s="145" t="s">
        <v>630</v>
      </c>
      <c r="B164" s="146" t="s">
        <v>1142</v>
      </c>
      <c r="C164" s="147" t="s">
        <v>1279</v>
      </c>
      <c r="D164" s="148" t="s">
        <v>634</v>
      </c>
      <c r="E164" s="149" t="s">
        <v>1824</v>
      </c>
      <c r="F164" s="146" t="s">
        <v>636</v>
      </c>
      <c r="G164" s="147" t="s">
        <v>302</v>
      </c>
      <c r="H164" s="150"/>
      <c r="I164" s="151">
        <v>3049650</v>
      </c>
      <c r="J164" s="152">
        <v>97</v>
      </c>
      <c r="K164" s="153">
        <v>-2.5999999999999999E-3</v>
      </c>
      <c r="L164" s="153">
        <v>5.5999999999999999E-3</v>
      </c>
      <c r="M164" s="153">
        <v>6.8999999999999999E-3</v>
      </c>
      <c r="N164" s="153">
        <v>6.3799999999999996E-2</v>
      </c>
      <c r="O164" s="154">
        <v>97</v>
      </c>
      <c r="P164" s="152">
        <v>1411454</v>
      </c>
      <c r="Q164" s="152">
        <v>1419284</v>
      </c>
      <c r="R164" s="153">
        <v>-5.4999999999999997E-3</v>
      </c>
      <c r="S164" s="155"/>
      <c r="T164" s="156">
        <v>44754</v>
      </c>
      <c r="U164" s="157">
        <v>1.1000000000000001</v>
      </c>
      <c r="V164" s="126" t="s">
        <v>468</v>
      </c>
      <c r="W164" s="159">
        <v>1.12E-2</v>
      </c>
      <c r="X164" s="159">
        <v>0.13439999999999999</v>
      </c>
      <c r="Y164" s="159"/>
      <c r="Z164" s="147" t="s">
        <v>947</v>
      </c>
      <c r="AA164" s="147" t="s">
        <v>375</v>
      </c>
      <c r="AB164" s="162"/>
    </row>
    <row r="165" spans="1:32" x14ac:dyDescent="0.25">
      <c r="A165" s="129" t="s">
        <v>471</v>
      </c>
      <c r="B165" s="130" t="s">
        <v>305</v>
      </c>
      <c r="C165" s="131" t="s">
        <v>1280</v>
      </c>
      <c r="D165" s="132" t="s">
        <v>480</v>
      </c>
      <c r="E165" s="133" t="s">
        <v>1825</v>
      </c>
      <c r="F165" s="130" t="s">
        <v>478</v>
      </c>
      <c r="G165" s="131" t="s">
        <v>304</v>
      </c>
      <c r="H165" s="134"/>
      <c r="I165" s="135">
        <v>44095</v>
      </c>
      <c r="J165" s="136">
        <v>75</v>
      </c>
      <c r="K165" s="137">
        <v>-1.8499999999999999E-2</v>
      </c>
      <c r="L165" s="137">
        <v>-2.7699999999999999E-2</v>
      </c>
      <c r="M165" s="137">
        <v>-7.9799999999999996E-2</v>
      </c>
      <c r="N165" s="137">
        <v>-3.1800000000000002E-2</v>
      </c>
      <c r="O165" s="138">
        <v>121</v>
      </c>
      <c r="P165" s="136">
        <v>136154</v>
      </c>
      <c r="Q165" s="136">
        <v>84424</v>
      </c>
      <c r="R165" s="137">
        <v>0.61270000000000002</v>
      </c>
      <c r="S165" s="139"/>
      <c r="T165" s="140">
        <v>44749</v>
      </c>
      <c r="U165" s="141">
        <v>0.62</v>
      </c>
      <c r="V165" s="142" t="s">
        <v>468</v>
      </c>
      <c r="W165" s="143">
        <v>7.9000000000000008E-3</v>
      </c>
      <c r="X165" s="143">
        <v>9.4899999999999998E-2</v>
      </c>
      <c r="Y165" s="143"/>
      <c r="Z165" s="131" t="s">
        <v>375</v>
      </c>
      <c r="AA165" s="131" t="s">
        <v>375</v>
      </c>
      <c r="AB165" s="144"/>
    </row>
    <row r="166" spans="1:32" x14ac:dyDescent="0.25">
      <c r="A166" s="145" t="s">
        <v>51</v>
      </c>
      <c r="B166" s="146" t="s">
        <v>1142</v>
      </c>
      <c r="C166" s="147" t="s">
        <v>1281</v>
      </c>
      <c r="D166" s="148" t="s">
        <v>1494</v>
      </c>
      <c r="E166" s="149" t="s">
        <v>1826</v>
      </c>
      <c r="F166" s="146" t="s">
        <v>354</v>
      </c>
      <c r="G166" s="147" t="s">
        <v>302</v>
      </c>
      <c r="H166" s="150"/>
      <c r="I166" s="151">
        <v>6379165</v>
      </c>
      <c r="J166" s="152">
        <v>10</v>
      </c>
      <c r="K166" s="153">
        <v>9.2999999999999992E-3</v>
      </c>
      <c r="L166" s="153">
        <v>2.3E-2</v>
      </c>
      <c r="M166" s="153">
        <v>5.2200000000000003E-2</v>
      </c>
      <c r="N166" s="153">
        <v>7.3599999999999999E-2</v>
      </c>
      <c r="O166" s="154">
        <v>10</v>
      </c>
      <c r="P166" s="152">
        <v>2292730</v>
      </c>
      <c r="Q166" s="152">
        <v>2215189</v>
      </c>
      <c r="R166" s="153">
        <v>3.5000000000000003E-2</v>
      </c>
      <c r="S166" s="155"/>
      <c r="T166" s="156">
        <v>44742</v>
      </c>
      <c r="U166" s="157">
        <v>0.1</v>
      </c>
      <c r="V166" s="126" t="s">
        <v>468</v>
      </c>
      <c r="W166" s="159">
        <v>1.03E-2</v>
      </c>
      <c r="X166" s="159">
        <v>0.124</v>
      </c>
      <c r="Y166" s="159"/>
      <c r="Z166" s="147" t="s">
        <v>579</v>
      </c>
      <c r="AA166" s="147" t="s">
        <v>375</v>
      </c>
      <c r="AB166" s="160"/>
    </row>
    <row r="167" spans="1:32" x14ac:dyDescent="0.25">
      <c r="A167" s="129" t="s">
        <v>447</v>
      </c>
      <c r="B167" s="130" t="s">
        <v>1142</v>
      </c>
      <c r="C167" s="131" t="s">
        <v>1282</v>
      </c>
      <c r="D167" s="132" t="s">
        <v>451</v>
      </c>
      <c r="E167" s="133" t="s">
        <v>1827</v>
      </c>
      <c r="F167" s="130" t="s">
        <v>449</v>
      </c>
      <c r="G167" s="131" t="s">
        <v>300</v>
      </c>
      <c r="H167" s="134"/>
      <c r="I167" s="135">
        <v>200807</v>
      </c>
      <c r="J167" s="136">
        <v>94</v>
      </c>
      <c r="K167" s="137">
        <v>1.18E-2</v>
      </c>
      <c r="L167" s="137">
        <v>-1.1000000000000001E-3</v>
      </c>
      <c r="M167" s="137">
        <v>-9.7000000000000003E-2</v>
      </c>
      <c r="N167" s="137">
        <v>-7.9899999999999999E-2</v>
      </c>
      <c r="O167" s="138">
        <v>100</v>
      </c>
      <c r="P167" s="136">
        <v>415210</v>
      </c>
      <c r="Q167" s="136">
        <v>389601</v>
      </c>
      <c r="R167" s="137">
        <v>6.5699999999999995E-2</v>
      </c>
      <c r="S167" s="139"/>
      <c r="T167" s="140">
        <v>44742</v>
      </c>
      <c r="U167" s="141">
        <v>1.1000000000000001</v>
      </c>
      <c r="V167" s="142" t="s">
        <v>468</v>
      </c>
      <c r="W167" s="143">
        <v>1.1599999999999999E-2</v>
      </c>
      <c r="X167" s="143">
        <v>0.13869999999999999</v>
      </c>
      <c r="Y167" s="143"/>
      <c r="Z167" s="131" t="s">
        <v>410</v>
      </c>
      <c r="AA167" s="131" t="s">
        <v>1106</v>
      </c>
      <c r="AB167" s="144"/>
    </row>
    <row r="168" spans="1:32" x14ac:dyDescent="0.25">
      <c r="A168" s="145" t="s">
        <v>740</v>
      </c>
      <c r="B168" s="146" t="s">
        <v>1142</v>
      </c>
      <c r="C168" s="147" t="s">
        <v>1283</v>
      </c>
      <c r="D168" s="148" t="s">
        <v>1495</v>
      </c>
      <c r="E168" s="149" t="s">
        <v>1828</v>
      </c>
      <c r="F168" s="146" t="s">
        <v>741</v>
      </c>
      <c r="G168" s="147" t="s">
        <v>300</v>
      </c>
      <c r="H168" s="150"/>
      <c r="I168" s="151">
        <v>12075</v>
      </c>
      <c r="J168" s="152">
        <v>61</v>
      </c>
      <c r="K168" s="153">
        <v>-1.83E-2</v>
      </c>
      <c r="L168" s="153">
        <v>-4.0300000000000002E-2</v>
      </c>
      <c r="M168" s="153">
        <v>-0.10349999999999999</v>
      </c>
      <c r="N168" s="153">
        <v>-0.24399999999999999</v>
      </c>
      <c r="O168" s="154">
        <v>71</v>
      </c>
      <c r="P168" s="152">
        <v>21919</v>
      </c>
      <c r="Q168" s="152">
        <v>18952</v>
      </c>
      <c r="R168" s="153">
        <v>0.15659999999999999</v>
      </c>
      <c r="S168" s="155"/>
      <c r="T168" s="176">
        <v>44742</v>
      </c>
      <c r="U168" s="157">
        <v>0.42</v>
      </c>
      <c r="V168" s="126" t="s">
        <v>468</v>
      </c>
      <c r="W168" s="159">
        <v>6.4999999999999997E-3</v>
      </c>
      <c r="X168" s="159">
        <v>7.8399999999999997E-2</v>
      </c>
      <c r="Y168" s="159"/>
      <c r="Z168" s="147" t="s">
        <v>410</v>
      </c>
      <c r="AA168" s="147" t="s">
        <v>1106</v>
      </c>
      <c r="AB168" s="162"/>
    </row>
    <row r="169" spans="1:32" x14ac:dyDescent="0.25">
      <c r="A169" s="129" t="s">
        <v>976</v>
      </c>
      <c r="B169" s="130" t="s">
        <v>1142</v>
      </c>
      <c r="C169" s="131" t="s">
        <v>1524</v>
      </c>
      <c r="D169" s="132" t="s">
        <v>1496</v>
      </c>
      <c r="E169" s="133" t="s">
        <v>1829</v>
      </c>
      <c r="F169" s="130" t="s">
        <v>977</v>
      </c>
      <c r="G169" s="131" t="s">
        <v>308</v>
      </c>
      <c r="H169" s="134"/>
      <c r="I169" s="135">
        <v>190427</v>
      </c>
      <c r="J169" s="136">
        <v>39</v>
      </c>
      <c r="K169" s="137">
        <v>-2.3099999999999999E-2</v>
      </c>
      <c r="L169" s="137">
        <v>-0.1376</v>
      </c>
      <c r="M169" s="137">
        <v>-0.25140000000000001</v>
      </c>
      <c r="N169" s="137"/>
      <c r="O169" s="138">
        <v>47</v>
      </c>
      <c r="P169" s="136">
        <v>56425</v>
      </c>
      <c r="Q169" s="136">
        <v>46426</v>
      </c>
      <c r="R169" s="137">
        <v>0.21540000000000001</v>
      </c>
      <c r="S169" s="139"/>
      <c r="T169" s="140">
        <v>44749</v>
      </c>
      <c r="U169" s="141">
        <v>0.5</v>
      </c>
      <c r="V169" s="142" t="s">
        <v>468</v>
      </c>
      <c r="W169" s="143">
        <v>1.1599999999999999E-2</v>
      </c>
      <c r="X169" s="143">
        <v>0.13950000000000001</v>
      </c>
      <c r="Y169" s="143"/>
      <c r="Z169" s="131" t="s">
        <v>936</v>
      </c>
      <c r="AA169" s="131" t="s">
        <v>382</v>
      </c>
      <c r="AB169" s="144"/>
    </row>
    <row r="170" spans="1:32" x14ac:dyDescent="0.25">
      <c r="A170" s="145" t="s">
        <v>746</v>
      </c>
      <c r="B170" s="146" t="s">
        <v>1142</v>
      </c>
      <c r="C170" s="147" t="s">
        <v>1284</v>
      </c>
      <c r="D170" s="148" t="s">
        <v>1497</v>
      </c>
      <c r="E170" s="149" t="s">
        <v>1830</v>
      </c>
      <c r="F170" s="146" t="s">
        <v>748</v>
      </c>
      <c r="G170" s="147" t="s">
        <v>302</v>
      </c>
      <c r="H170" s="150"/>
      <c r="I170" s="151">
        <v>740292</v>
      </c>
      <c r="J170" s="152">
        <v>65</v>
      </c>
      <c r="K170" s="153">
        <v>8.0000000000000004E-4</v>
      </c>
      <c r="L170" s="153">
        <v>1.6500000000000001E-2</v>
      </c>
      <c r="M170" s="153">
        <v>-8.1000000000000003E-2</v>
      </c>
      <c r="N170" s="153">
        <v>-0.1777</v>
      </c>
      <c r="O170" s="154">
        <v>85</v>
      </c>
      <c r="P170" s="152">
        <v>198201</v>
      </c>
      <c r="Q170" s="152">
        <v>150742</v>
      </c>
      <c r="R170" s="153">
        <v>0.31480000000000002</v>
      </c>
      <c r="S170" s="155"/>
      <c r="T170" s="156">
        <v>44755</v>
      </c>
      <c r="U170" s="157">
        <v>0.86</v>
      </c>
      <c r="V170" s="126" t="s">
        <v>468</v>
      </c>
      <c r="W170" s="159">
        <v>1.32E-2</v>
      </c>
      <c r="X170" s="159">
        <v>0.15809999999999999</v>
      </c>
      <c r="Y170" s="159"/>
      <c r="Z170" s="147" t="s">
        <v>722</v>
      </c>
      <c r="AA170" s="147" t="s">
        <v>375</v>
      </c>
      <c r="AB170" s="162"/>
    </row>
    <row r="171" spans="1:32" x14ac:dyDescent="0.25">
      <c r="A171" s="129" t="s">
        <v>1034</v>
      </c>
      <c r="B171" s="130" t="s">
        <v>1142</v>
      </c>
      <c r="C171" s="131" t="s">
        <v>1285</v>
      </c>
      <c r="D171" s="132" t="s">
        <v>1036</v>
      </c>
      <c r="E171" s="133" t="s">
        <v>1831</v>
      </c>
      <c r="F171" s="130" t="s">
        <v>1035</v>
      </c>
      <c r="G171" s="131" t="s">
        <v>302</v>
      </c>
      <c r="H171" s="134"/>
      <c r="I171" s="135">
        <v>107809</v>
      </c>
      <c r="J171" s="136">
        <v>96</v>
      </c>
      <c r="K171" s="137">
        <v>5.0000000000000001E-4</v>
      </c>
      <c r="L171" s="137">
        <v>-6.9999999999999999E-4</v>
      </c>
      <c r="M171" s="137">
        <v>6.54E-2</v>
      </c>
      <c r="N171" s="137"/>
      <c r="O171" s="138">
        <v>100</v>
      </c>
      <c r="P171" s="136">
        <v>128565</v>
      </c>
      <c r="Q171" s="136">
        <v>124091</v>
      </c>
      <c r="R171" s="137">
        <v>3.61E-2</v>
      </c>
      <c r="S171" s="139"/>
      <c r="T171" s="140">
        <v>44761</v>
      </c>
      <c r="U171" s="141">
        <v>1.4</v>
      </c>
      <c r="V171" s="142" t="s">
        <v>468</v>
      </c>
      <c r="W171" s="143">
        <v>1.43E-2</v>
      </c>
      <c r="X171" s="143">
        <v>0.1711</v>
      </c>
      <c r="Y171" s="143"/>
      <c r="Z171" s="131" t="s">
        <v>722</v>
      </c>
      <c r="AA171" s="131" t="s">
        <v>375</v>
      </c>
      <c r="AB171" s="144"/>
    </row>
    <row r="172" spans="1:32" x14ac:dyDescent="0.25">
      <c r="A172" s="145" t="s">
        <v>915</v>
      </c>
      <c r="B172" s="146" t="s">
        <v>1142</v>
      </c>
      <c r="C172" s="147" t="s">
        <v>1286</v>
      </c>
      <c r="D172" s="148" t="s">
        <v>1498</v>
      </c>
      <c r="E172" s="149" t="s">
        <v>1832</v>
      </c>
      <c r="F172" s="146" t="s">
        <v>916</v>
      </c>
      <c r="G172" s="147" t="s">
        <v>302</v>
      </c>
      <c r="H172" s="150"/>
      <c r="I172" s="151">
        <v>158509</v>
      </c>
      <c r="J172" s="152">
        <v>71</v>
      </c>
      <c r="K172" s="153">
        <v>1E-3</v>
      </c>
      <c r="L172" s="153">
        <v>-1.84E-2</v>
      </c>
      <c r="M172" s="153">
        <v>3.7400000000000003E-2</v>
      </c>
      <c r="N172" s="153">
        <v>-3.7999999999999999E-2</v>
      </c>
      <c r="O172" s="154">
        <v>89</v>
      </c>
      <c r="P172" s="152">
        <v>93996</v>
      </c>
      <c r="Q172" s="152">
        <v>74944</v>
      </c>
      <c r="R172" s="153">
        <v>0.25419999999999998</v>
      </c>
      <c r="S172" s="155"/>
      <c r="T172" s="176">
        <v>44755</v>
      </c>
      <c r="U172" s="157">
        <v>0.87</v>
      </c>
      <c r="V172" s="126" t="s">
        <v>468</v>
      </c>
      <c r="W172" s="159">
        <v>1.21E-2</v>
      </c>
      <c r="X172" s="159">
        <v>0.14499999999999999</v>
      </c>
      <c r="Y172" s="159"/>
      <c r="Z172" s="147" t="s">
        <v>865</v>
      </c>
      <c r="AA172" s="147" t="s">
        <v>375</v>
      </c>
      <c r="AB172" s="160"/>
    </row>
    <row r="173" spans="1:32" x14ac:dyDescent="0.25">
      <c r="A173" s="129" t="s">
        <v>1344</v>
      </c>
      <c r="B173" s="130" t="s">
        <v>1142</v>
      </c>
      <c r="C173" s="131" t="s">
        <v>1354</v>
      </c>
      <c r="D173" s="132" t="s">
        <v>1499</v>
      </c>
      <c r="E173" s="133" t="s">
        <v>1833</v>
      </c>
      <c r="F173" s="130" t="s">
        <v>1350</v>
      </c>
      <c r="G173" s="131" t="s">
        <v>306</v>
      </c>
      <c r="H173" s="134"/>
      <c r="I173" s="135">
        <v>26861</v>
      </c>
      <c r="J173" s="136">
        <v>10</v>
      </c>
      <c r="K173" s="137">
        <v>-6.1000000000000004E-3</v>
      </c>
      <c r="L173" s="137">
        <v>-4.1000000000000003E-3</v>
      </c>
      <c r="M173" s="137">
        <v>-9.4999999999999998E-3</v>
      </c>
      <c r="N173" s="137"/>
      <c r="O173" s="138">
        <v>10</v>
      </c>
      <c r="P173" s="136">
        <v>40595</v>
      </c>
      <c r="Q173" s="136">
        <v>39286</v>
      </c>
      <c r="R173" s="137">
        <v>3.3300000000000003E-2</v>
      </c>
      <c r="S173" s="139"/>
      <c r="T173" s="140">
        <v>44742</v>
      </c>
      <c r="U173" s="141">
        <v>0.13</v>
      </c>
      <c r="V173" s="142" t="s">
        <v>468</v>
      </c>
      <c r="W173" s="143">
        <v>1.3100000000000001E-2</v>
      </c>
      <c r="X173" s="143">
        <v>0.15659999999999999</v>
      </c>
      <c r="Y173" s="143"/>
      <c r="Z173" s="131" t="s">
        <v>1358</v>
      </c>
      <c r="AA173" s="131" t="s">
        <v>382</v>
      </c>
      <c r="AB173" s="144"/>
    </row>
    <row r="174" spans="1:32" x14ac:dyDescent="0.25">
      <c r="A174" s="145" t="s">
        <v>1381</v>
      </c>
      <c r="B174" s="146" t="s">
        <v>1142</v>
      </c>
      <c r="C174" s="147" t="s">
        <v>1287</v>
      </c>
      <c r="D174" s="148" t="s">
        <v>1383</v>
      </c>
      <c r="E174" s="149" t="s">
        <v>1834</v>
      </c>
      <c r="F174" s="146" t="s">
        <v>1382</v>
      </c>
      <c r="G174" s="147" t="s">
        <v>302</v>
      </c>
      <c r="H174" s="150"/>
      <c r="I174" s="151">
        <v>2678817</v>
      </c>
      <c r="J174" s="152">
        <v>94</v>
      </c>
      <c r="K174" s="153">
        <v>-2.0999999999999999E-3</v>
      </c>
      <c r="L174" s="153">
        <v>-3.2000000000000002E-3</v>
      </c>
      <c r="M174" s="153">
        <v>0.14680000000000001</v>
      </c>
      <c r="N174" s="153">
        <v>0.16039999999999999</v>
      </c>
      <c r="O174" s="154">
        <v>94</v>
      </c>
      <c r="P174" s="152">
        <v>149914</v>
      </c>
      <c r="Q174" s="152">
        <v>150574</v>
      </c>
      <c r="R174" s="153">
        <v>-4.4000000000000003E-3</v>
      </c>
      <c r="S174" s="155"/>
      <c r="T174" s="156">
        <v>44749</v>
      </c>
      <c r="U174" s="157">
        <v>1.47</v>
      </c>
      <c r="V174" s="126" t="s">
        <v>468</v>
      </c>
      <c r="W174" s="159">
        <v>1.5100000000000001E-2</v>
      </c>
      <c r="X174" s="159">
        <v>0.18160000000000001</v>
      </c>
      <c r="Y174" s="159"/>
      <c r="Z174" s="147" t="s">
        <v>411</v>
      </c>
      <c r="AA174" s="147" t="s">
        <v>375</v>
      </c>
      <c r="AB174" s="162"/>
    </row>
    <row r="175" spans="1:32" x14ac:dyDescent="0.25">
      <c r="A175" s="129" t="s">
        <v>705</v>
      </c>
      <c r="B175" s="130" t="s">
        <v>1142</v>
      </c>
      <c r="C175" s="131" t="s">
        <v>1288</v>
      </c>
      <c r="D175" s="132" t="s">
        <v>1500</v>
      </c>
      <c r="E175" s="133" t="s">
        <v>1835</v>
      </c>
      <c r="F175" s="130" t="s">
        <v>706</v>
      </c>
      <c r="G175" s="131" t="s">
        <v>308</v>
      </c>
      <c r="H175" s="134"/>
      <c r="I175" s="135">
        <v>1546809</v>
      </c>
      <c r="J175" s="136">
        <v>94</v>
      </c>
      <c r="K175" s="137">
        <v>9.1999999999999998E-3</v>
      </c>
      <c r="L175" s="137">
        <v>3.0599999999999999E-2</v>
      </c>
      <c r="M175" s="137">
        <v>2.12E-2</v>
      </c>
      <c r="N175" s="137">
        <v>-1.23E-2</v>
      </c>
      <c r="O175" s="138">
        <v>116</v>
      </c>
      <c r="P175" s="136">
        <v>235703</v>
      </c>
      <c r="Q175" s="136">
        <v>191294</v>
      </c>
      <c r="R175" s="137">
        <v>0.2321</v>
      </c>
      <c r="S175" s="139"/>
      <c r="T175" s="140">
        <v>44742</v>
      </c>
      <c r="U175" s="141">
        <v>1.7</v>
      </c>
      <c r="V175" s="142" t="s">
        <v>468</v>
      </c>
      <c r="W175" s="143">
        <v>1.83E-2</v>
      </c>
      <c r="X175" s="143">
        <v>0.21940000000000001</v>
      </c>
      <c r="Y175" s="143"/>
      <c r="Z175" s="131" t="s">
        <v>1541</v>
      </c>
      <c r="AA175" s="131" t="s">
        <v>902</v>
      </c>
      <c r="AB175" s="144"/>
    </row>
    <row r="176" spans="1:32" x14ac:dyDescent="0.25">
      <c r="A176" s="145" t="s">
        <v>1072</v>
      </c>
      <c r="B176" s="146" t="s">
        <v>1142</v>
      </c>
      <c r="C176" s="147" t="s">
        <v>1289</v>
      </c>
      <c r="D176" s="148" t="s">
        <v>1085</v>
      </c>
      <c r="E176" s="149" t="s">
        <v>1836</v>
      </c>
      <c r="F176" s="146" t="s">
        <v>1081</v>
      </c>
      <c r="G176" s="147" t="s">
        <v>298</v>
      </c>
      <c r="H176" s="150"/>
      <c r="I176" s="151">
        <v>1070</v>
      </c>
      <c r="J176" s="152">
        <v>33</v>
      </c>
      <c r="K176" s="153">
        <v>2.9999999999999997E-4</v>
      </c>
      <c r="L176" s="153">
        <v>-3.1600000000000003E-2</v>
      </c>
      <c r="M176" s="153">
        <v>3.3099999999999997E-2</v>
      </c>
      <c r="N176" s="153">
        <v>-6.2399999999999997E-2</v>
      </c>
      <c r="O176" s="154">
        <v>65</v>
      </c>
      <c r="P176" s="152">
        <v>48056</v>
      </c>
      <c r="Q176" s="152">
        <v>24531</v>
      </c>
      <c r="R176" s="153">
        <v>0.95899999999999996</v>
      </c>
      <c r="S176" s="155"/>
      <c r="T176" s="156">
        <v>44054</v>
      </c>
      <c r="U176" s="157">
        <v>0.11</v>
      </c>
      <c r="V176" s="126" t="s">
        <v>468</v>
      </c>
      <c r="W176" s="159">
        <v>2.3999999999999998E-3</v>
      </c>
      <c r="X176" s="159">
        <v>2.93E-2</v>
      </c>
      <c r="Y176" s="159"/>
      <c r="Z176" s="147" t="s">
        <v>902</v>
      </c>
      <c r="AA176" s="147" t="s">
        <v>902</v>
      </c>
      <c r="AB176" s="162"/>
    </row>
    <row r="177" spans="1:28" x14ac:dyDescent="0.25">
      <c r="A177" s="129" t="s">
        <v>556</v>
      </c>
      <c r="B177" s="130" t="s">
        <v>1142</v>
      </c>
      <c r="C177" s="131" t="s">
        <v>1290</v>
      </c>
      <c r="D177" s="132" t="s">
        <v>558</v>
      </c>
      <c r="E177" s="133" t="s">
        <v>1837</v>
      </c>
      <c r="F177" s="130" t="s">
        <v>557</v>
      </c>
      <c r="G177" s="131" t="s">
        <v>302</v>
      </c>
      <c r="H177" s="134"/>
      <c r="I177" s="135">
        <v>163389</v>
      </c>
      <c r="J177" s="136">
        <v>64</v>
      </c>
      <c r="K177" s="137">
        <v>-9.5999999999999992E-3</v>
      </c>
      <c r="L177" s="137">
        <v>1.5900000000000001E-2</v>
      </c>
      <c r="M177" s="137">
        <v>-5.0200000000000002E-2</v>
      </c>
      <c r="N177" s="137">
        <v>-0.121</v>
      </c>
      <c r="O177" s="138">
        <v>78</v>
      </c>
      <c r="P177" s="136">
        <v>140726</v>
      </c>
      <c r="Q177" s="136">
        <v>115519</v>
      </c>
      <c r="R177" s="137">
        <v>0.21820000000000001</v>
      </c>
      <c r="S177" s="139"/>
      <c r="T177" s="140">
        <v>44756</v>
      </c>
      <c r="U177" s="141">
        <v>0.75</v>
      </c>
      <c r="V177" s="142" t="s">
        <v>468</v>
      </c>
      <c r="W177" s="143">
        <v>1.18E-2</v>
      </c>
      <c r="X177" s="143">
        <v>0.14130000000000001</v>
      </c>
      <c r="Y177" s="143"/>
      <c r="Z177" s="131" t="s">
        <v>559</v>
      </c>
      <c r="AA177" s="131" t="s">
        <v>385</v>
      </c>
      <c r="AB177" s="144"/>
    </row>
    <row r="178" spans="1:28" x14ac:dyDescent="0.25">
      <c r="A178" s="145" t="s">
        <v>55</v>
      </c>
      <c r="B178" s="146" t="s">
        <v>1142</v>
      </c>
      <c r="C178" s="147" t="s">
        <v>1291</v>
      </c>
      <c r="D178" s="148" t="s">
        <v>281</v>
      </c>
      <c r="E178" s="149" t="s">
        <v>1838</v>
      </c>
      <c r="F178" s="146" t="s">
        <v>358</v>
      </c>
      <c r="G178" s="147" t="s">
        <v>300</v>
      </c>
      <c r="H178" s="150"/>
      <c r="I178" s="151">
        <v>399478</v>
      </c>
      <c r="J178" s="152">
        <v>94</v>
      </c>
      <c r="K178" s="153">
        <v>3.5999999999999999E-3</v>
      </c>
      <c r="L178" s="153">
        <v>-6.4999999999999997E-3</v>
      </c>
      <c r="M178" s="153">
        <v>0.1288</v>
      </c>
      <c r="N178" s="153">
        <v>0.1043</v>
      </c>
      <c r="O178" s="154">
        <v>101</v>
      </c>
      <c r="P178" s="152">
        <v>329291</v>
      </c>
      <c r="Q178" s="152">
        <v>307318</v>
      </c>
      <c r="R178" s="153">
        <v>7.1499999999999994E-2</v>
      </c>
      <c r="S178" s="155"/>
      <c r="T178" s="156">
        <v>44742</v>
      </c>
      <c r="U178" s="157">
        <v>1.47</v>
      </c>
      <c r="V178" s="126" t="s">
        <v>468</v>
      </c>
      <c r="W178" s="159">
        <v>1.52E-2</v>
      </c>
      <c r="X178" s="159">
        <v>0.18260000000000001</v>
      </c>
      <c r="Y178" s="159"/>
      <c r="Z178" s="147" t="s">
        <v>412</v>
      </c>
      <c r="AA178" s="147" t="s">
        <v>390</v>
      </c>
      <c r="AB178" s="160"/>
    </row>
    <row r="179" spans="1:28" x14ac:dyDescent="0.25">
      <c r="A179" s="129" t="s">
        <v>809</v>
      </c>
      <c r="B179" s="130" t="s">
        <v>1142</v>
      </c>
      <c r="C179" s="131" t="s">
        <v>1292</v>
      </c>
      <c r="D179" s="132" t="s">
        <v>816</v>
      </c>
      <c r="E179" s="133" t="s">
        <v>1839</v>
      </c>
      <c r="F179" s="130" t="s">
        <v>817</v>
      </c>
      <c r="G179" s="131" t="s">
        <v>302</v>
      </c>
      <c r="H179" s="134"/>
      <c r="I179" s="135">
        <v>183464</v>
      </c>
      <c r="J179" s="136">
        <v>81</v>
      </c>
      <c r="K179" s="137">
        <v>2.9499999999999998E-2</v>
      </c>
      <c r="L179" s="137">
        <v>2.5899999999999999E-2</v>
      </c>
      <c r="M179" s="137">
        <v>8.6999999999999994E-3</v>
      </c>
      <c r="N179" s="137">
        <v>4.1799999999999997E-2</v>
      </c>
      <c r="O179" s="138">
        <v>93</v>
      </c>
      <c r="P179" s="136">
        <v>99923</v>
      </c>
      <c r="Q179" s="136">
        <v>86802</v>
      </c>
      <c r="R179" s="137">
        <v>0.1512</v>
      </c>
      <c r="S179" s="139"/>
      <c r="T179" s="140">
        <v>44756</v>
      </c>
      <c r="U179" s="141">
        <v>1.1499999999999999</v>
      </c>
      <c r="V179" s="142" t="s">
        <v>468</v>
      </c>
      <c r="W179" s="143">
        <v>1.43E-2</v>
      </c>
      <c r="X179" s="143">
        <v>0.17100000000000001</v>
      </c>
      <c r="Y179" s="143"/>
      <c r="Z179" s="131" t="s">
        <v>559</v>
      </c>
      <c r="AA179" s="131" t="s">
        <v>385</v>
      </c>
      <c r="AB179" s="144"/>
    </row>
    <row r="180" spans="1:28" x14ac:dyDescent="0.25">
      <c r="A180" s="145" t="s">
        <v>29</v>
      </c>
      <c r="B180" s="146" t="s">
        <v>305</v>
      </c>
      <c r="C180" s="147" t="s">
        <v>1293</v>
      </c>
      <c r="D180" s="148" t="s">
        <v>258</v>
      </c>
      <c r="E180" s="149" t="s">
        <v>1840</v>
      </c>
      <c r="F180" s="146" t="s">
        <v>332</v>
      </c>
      <c r="G180" s="147" t="s">
        <v>301</v>
      </c>
      <c r="H180" s="150"/>
      <c r="I180" s="151">
        <v>79158</v>
      </c>
      <c r="J180" s="152">
        <v>1979</v>
      </c>
      <c r="K180" s="153">
        <v>3.4200000000000001E-2</v>
      </c>
      <c r="L180" s="153">
        <v>1E-3</v>
      </c>
      <c r="M180" s="153">
        <v>-1.5100000000000001E-2</v>
      </c>
      <c r="N180" s="153">
        <v>-6.9800000000000001E-2</v>
      </c>
      <c r="O180" s="154">
        <v>3321</v>
      </c>
      <c r="P180" s="152">
        <v>815397</v>
      </c>
      <c r="Q180" s="152">
        <v>485750</v>
      </c>
      <c r="R180" s="153">
        <v>0.67859999999999998</v>
      </c>
      <c r="S180" s="155"/>
      <c r="T180" s="156">
        <v>44742</v>
      </c>
      <c r="U180" s="157">
        <v>21.52</v>
      </c>
      <c r="V180" s="126" t="s">
        <v>468</v>
      </c>
      <c r="W180" s="159">
        <v>1.0800000000000001E-2</v>
      </c>
      <c r="X180" s="159">
        <v>0.1293</v>
      </c>
      <c r="Y180" s="159"/>
      <c r="Z180" s="147" t="s">
        <v>375</v>
      </c>
      <c r="AA180" s="147" t="s">
        <v>375</v>
      </c>
      <c r="AB180" s="162"/>
    </row>
    <row r="181" spans="1:28" x14ac:dyDescent="0.25">
      <c r="A181" s="129" t="s">
        <v>514</v>
      </c>
      <c r="B181" s="130" t="s">
        <v>1142</v>
      </c>
      <c r="C181" s="131" t="s">
        <v>1294</v>
      </c>
      <c r="D181" s="132" t="s">
        <v>515</v>
      </c>
      <c r="E181" s="133" t="s">
        <v>1841</v>
      </c>
      <c r="F181" s="130" t="s">
        <v>516</v>
      </c>
      <c r="G181" s="131" t="s">
        <v>300</v>
      </c>
      <c r="H181" s="134"/>
      <c r="I181" s="135">
        <v>434570</v>
      </c>
      <c r="J181" s="136">
        <v>67</v>
      </c>
      <c r="K181" s="137">
        <v>0</v>
      </c>
      <c r="L181" s="137">
        <v>-9.4999999999999998E-3</v>
      </c>
      <c r="M181" s="137">
        <v>6.6400000000000001E-2</v>
      </c>
      <c r="N181" s="137">
        <v>5.04E-2</v>
      </c>
      <c r="O181" s="138">
        <v>87</v>
      </c>
      <c r="P181" s="136">
        <v>302486</v>
      </c>
      <c r="Q181" s="136">
        <v>232119</v>
      </c>
      <c r="R181" s="137">
        <v>0.30320000000000003</v>
      </c>
      <c r="S181" s="139"/>
      <c r="T181" s="140">
        <v>44742</v>
      </c>
      <c r="U181" s="141">
        <v>0.32</v>
      </c>
      <c r="V181" s="142" t="s">
        <v>468</v>
      </c>
      <c r="W181" s="143">
        <v>4.7000000000000002E-3</v>
      </c>
      <c r="X181" s="143">
        <v>5.67E-2</v>
      </c>
      <c r="Y181" s="143"/>
      <c r="Z181" s="131" t="s">
        <v>549</v>
      </c>
      <c r="AA181" s="131" t="s">
        <v>1025</v>
      </c>
      <c r="AB181" s="144"/>
    </row>
    <row r="182" spans="1:28" x14ac:dyDescent="0.25">
      <c r="A182" s="145" t="s">
        <v>754</v>
      </c>
      <c r="B182" s="146" t="s">
        <v>1142</v>
      </c>
      <c r="C182" s="147" t="s">
        <v>1295</v>
      </c>
      <c r="D182" s="148" t="s">
        <v>1501</v>
      </c>
      <c r="E182" s="149" t="s">
        <v>1842</v>
      </c>
      <c r="F182" s="146" t="s">
        <v>756</v>
      </c>
      <c r="G182" s="147" t="s">
        <v>300</v>
      </c>
      <c r="H182" s="150"/>
      <c r="I182" s="151">
        <v>374497</v>
      </c>
      <c r="J182" s="152">
        <v>73</v>
      </c>
      <c r="K182" s="153">
        <v>-1.67E-2</v>
      </c>
      <c r="L182" s="153">
        <v>-4.7600000000000003E-2</v>
      </c>
      <c r="M182" s="153">
        <v>2.7099999999999999E-2</v>
      </c>
      <c r="N182" s="153">
        <v>-1.67E-2</v>
      </c>
      <c r="O182" s="154">
        <v>98</v>
      </c>
      <c r="P182" s="152">
        <v>488493</v>
      </c>
      <c r="Q182" s="152">
        <v>364232</v>
      </c>
      <c r="R182" s="153">
        <v>0.3412</v>
      </c>
      <c r="S182" s="155"/>
      <c r="T182" s="156">
        <v>44742</v>
      </c>
      <c r="U182" s="157">
        <v>0.57999999999999996</v>
      </c>
      <c r="V182" s="126" t="s">
        <v>468</v>
      </c>
      <c r="W182" s="159">
        <v>7.4999999999999997E-3</v>
      </c>
      <c r="X182" s="159">
        <v>9.0200000000000002E-2</v>
      </c>
      <c r="Y182" s="159"/>
      <c r="Z182" s="147" t="s">
        <v>549</v>
      </c>
      <c r="AA182" s="147" t="s">
        <v>477</v>
      </c>
      <c r="AB182" s="162"/>
    </row>
    <row r="183" spans="1:28" x14ac:dyDescent="0.25">
      <c r="A183" s="129" t="s">
        <v>618</v>
      </c>
      <c r="B183" s="130" t="s">
        <v>305</v>
      </c>
      <c r="C183" s="131" t="s">
        <v>1433</v>
      </c>
      <c r="D183" s="132" t="s">
        <v>1438</v>
      </c>
      <c r="E183" s="133" t="s">
        <v>1843</v>
      </c>
      <c r="F183" s="130" t="s">
        <v>1436</v>
      </c>
      <c r="G183" s="131" t="s">
        <v>300</v>
      </c>
      <c r="H183" s="134"/>
      <c r="I183" s="135">
        <v>1</v>
      </c>
      <c r="J183" s="136">
        <v>1</v>
      </c>
      <c r="K183" s="137">
        <v>-2.1299999999999999E-2</v>
      </c>
      <c r="L183" s="137">
        <v>0.13370000000000001</v>
      </c>
      <c r="M183" s="137">
        <v>-0.4304</v>
      </c>
      <c r="N183" s="137">
        <v>-0.59079999999999999</v>
      </c>
      <c r="O183" s="138">
        <v>1</v>
      </c>
      <c r="P183" s="136">
        <v>17858</v>
      </c>
      <c r="Q183" s="136">
        <v>11891</v>
      </c>
      <c r="R183" s="137">
        <v>0.50180000000000002</v>
      </c>
      <c r="S183" s="139"/>
      <c r="T183" s="140">
        <v>44568</v>
      </c>
      <c r="U183" s="141">
        <v>0.01</v>
      </c>
      <c r="V183" s="142" t="s">
        <v>468</v>
      </c>
      <c r="W183" s="143">
        <v>6.7000000000000002E-3</v>
      </c>
      <c r="X183" s="143">
        <v>8.0199999999999994E-2</v>
      </c>
      <c r="Y183" s="143"/>
      <c r="Z183" s="131" t="s">
        <v>1435</v>
      </c>
      <c r="AA183" s="131" t="s">
        <v>376</v>
      </c>
      <c r="AB183" s="144"/>
    </row>
    <row r="184" spans="1:28" x14ac:dyDescent="0.25">
      <c r="A184" s="145" t="s">
        <v>888</v>
      </c>
      <c r="B184" s="146" t="s">
        <v>1142</v>
      </c>
      <c r="C184" s="147" t="s">
        <v>1296</v>
      </c>
      <c r="D184" s="148" t="s">
        <v>891</v>
      </c>
      <c r="E184" s="149" t="s">
        <v>1844</v>
      </c>
      <c r="F184" s="146" t="s">
        <v>890</v>
      </c>
      <c r="G184" s="147" t="s">
        <v>308</v>
      </c>
      <c r="H184" s="150"/>
      <c r="I184" s="151">
        <v>174664</v>
      </c>
      <c r="J184" s="152">
        <v>67</v>
      </c>
      <c r="K184" s="153">
        <v>-1.29E-2</v>
      </c>
      <c r="L184" s="153">
        <v>-4.7500000000000001E-2</v>
      </c>
      <c r="M184" s="153">
        <v>-8.7900000000000006E-2</v>
      </c>
      <c r="N184" s="153">
        <v>-0.1492</v>
      </c>
      <c r="O184" s="154">
        <v>100</v>
      </c>
      <c r="P184" s="152">
        <v>75263</v>
      </c>
      <c r="Q184" s="152">
        <v>49898</v>
      </c>
      <c r="R184" s="153">
        <v>0.50829999999999997</v>
      </c>
      <c r="S184" s="155"/>
      <c r="T184" s="156">
        <v>44742</v>
      </c>
      <c r="U184" s="157">
        <v>0.75</v>
      </c>
      <c r="V184" s="126" t="s">
        <v>468</v>
      </c>
      <c r="W184" s="159">
        <v>1.06E-2</v>
      </c>
      <c r="X184" s="159">
        <v>0.1275</v>
      </c>
      <c r="Y184" s="159"/>
      <c r="Z184" s="147" t="s">
        <v>1541</v>
      </c>
      <c r="AA184" s="147" t="s">
        <v>902</v>
      </c>
      <c r="AB184" s="160"/>
    </row>
    <row r="185" spans="1:28" x14ac:dyDescent="0.25">
      <c r="A185" s="129" t="s">
        <v>612</v>
      </c>
      <c r="B185" s="130" t="s">
        <v>1142</v>
      </c>
      <c r="C185" s="131" t="s">
        <v>1297</v>
      </c>
      <c r="D185" s="132" t="s">
        <v>1502</v>
      </c>
      <c r="E185" s="133" t="s">
        <v>1845</v>
      </c>
      <c r="F185" s="130" t="s">
        <v>614</v>
      </c>
      <c r="G185" s="131" t="s">
        <v>302</v>
      </c>
      <c r="H185" s="134"/>
      <c r="I185" s="135">
        <v>547396</v>
      </c>
      <c r="J185" s="136">
        <v>83</v>
      </c>
      <c r="K185" s="137">
        <v>-1.6999999999999999E-3</v>
      </c>
      <c r="L185" s="137">
        <v>-1.29E-2</v>
      </c>
      <c r="M185" s="137">
        <v>-2.8400000000000002E-2</v>
      </c>
      <c r="N185" s="137">
        <v>2.5999999999999999E-2</v>
      </c>
      <c r="O185" s="138">
        <v>93</v>
      </c>
      <c r="P185" s="136">
        <v>195892</v>
      </c>
      <c r="Q185" s="136">
        <v>174766</v>
      </c>
      <c r="R185" s="137">
        <v>0.12089999999999999</v>
      </c>
      <c r="S185" s="139"/>
      <c r="T185" s="140">
        <v>44742</v>
      </c>
      <c r="U185" s="141">
        <v>1.17</v>
      </c>
      <c r="V185" s="142" t="s">
        <v>468</v>
      </c>
      <c r="W185" s="143">
        <v>1.37E-2</v>
      </c>
      <c r="X185" s="143">
        <v>0.16500000000000001</v>
      </c>
      <c r="Y185" s="143"/>
      <c r="Z185" s="131" t="s">
        <v>892</v>
      </c>
      <c r="AA185" s="131" t="s">
        <v>902</v>
      </c>
      <c r="AB185" s="144"/>
    </row>
    <row r="186" spans="1:28" x14ac:dyDescent="0.25">
      <c r="A186" s="145" t="s">
        <v>448</v>
      </c>
      <c r="B186" s="146" t="s">
        <v>1142</v>
      </c>
      <c r="C186" s="147" t="s">
        <v>1298</v>
      </c>
      <c r="D186" s="148" t="s">
        <v>452</v>
      </c>
      <c r="E186" s="149" t="s">
        <v>1846</v>
      </c>
      <c r="F186" s="146" t="s">
        <v>450</v>
      </c>
      <c r="G186" s="147" t="s">
        <v>302</v>
      </c>
      <c r="H186" s="150"/>
      <c r="I186" s="151">
        <v>2261333</v>
      </c>
      <c r="J186" s="152">
        <v>98</v>
      </c>
      <c r="K186" s="153">
        <v>5.8999999999999999E-3</v>
      </c>
      <c r="L186" s="153">
        <v>1.95E-2</v>
      </c>
      <c r="M186" s="153">
        <v>0.1206</v>
      </c>
      <c r="N186" s="153">
        <v>0.12909999999999999</v>
      </c>
      <c r="O186" s="154">
        <v>99</v>
      </c>
      <c r="P186" s="152">
        <v>368751</v>
      </c>
      <c r="Q186" s="152">
        <v>363964</v>
      </c>
      <c r="R186" s="153">
        <v>1.32E-2</v>
      </c>
      <c r="S186" s="155"/>
      <c r="T186" s="156">
        <v>44742</v>
      </c>
      <c r="U186" s="157">
        <v>1.72</v>
      </c>
      <c r="V186" s="126" t="s">
        <v>468</v>
      </c>
      <c r="W186" s="159">
        <v>1.7600000000000001E-2</v>
      </c>
      <c r="X186" s="159">
        <v>0.21179999999999999</v>
      </c>
      <c r="Y186" s="159"/>
      <c r="Z186" s="147" t="s">
        <v>409</v>
      </c>
      <c r="AA186" s="147" t="s">
        <v>376</v>
      </c>
      <c r="AB186" s="162"/>
    </row>
    <row r="187" spans="1:28" x14ac:dyDescent="0.25">
      <c r="A187" s="129" t="s">
        <v>1092</v>
      </c>
      <c r="B187" s="130" t="s">
        <v>305</v>
      </c>
      <c r="C187" s="131" t="s">
        <v>1580</v>
      </c>
      <c r="D187" s="132" t="s">
        <v>1583</v>
      </c>
      <c r="E187" s="133" t="s">
        <v>1847</v>
      </c>
      <c r="F187" s="130" t="s">
        <v>1586</v>
      </c>
      <c r="G187" s="131" t="s">
        <v>302</v>
      </c>
      <c r="H187" s="134"/>
      <c r="I187" s="135">
        <v>8168</v>
      </c>
      <c r="J187" s="136">
        <v>28</v>
      </c>
      <c r="K187" s="137">
        <v>9.5999999999999992E-3</v>
      </c>
      <c r="L187" s="137">
        <v>-0.1072</v>
      </c>
      <c r="M187" s="137">
        <v>-0.107</v>
      </c>
      <c r="N187" s="137">
        <v>-0.1188</v>
      </c>
      <c r="O187" s="138">
        <v>35</v>
      </c>
      <c r="P187" s="136">
        <v>33617</v>
      </c>
      <c r="Q187" s="136">
        <v>26959</v>
      </c>
      <c r="R187" s="137">
        <v>0.247</v>
      </c>
      <c r="S187" s="139"/>
      <c r="T187" s="140">
        <v>44742</v>
      </c>
      <c r="U187" s="141">
        <v>0.12</v>
      </c>
      <c r="V187" s="142" t="s">
        <v>468</v>
      </c>
      <c r="W187" s="143">
        <v>3.8E-3</v>
      </c>
      <c r="X187" s="143">
        <v>4.5699999999999998E-2</v>
      </c>
      <c r="Y187" s="143"/>
      <c r="Z187" s="131" t="s">
        <v>409</v>
      </c>
      <c r="AA187" s="131" t="s">
        <v>376</v>
      </c>
      <c r="AB187" s="144"/>
    </row>
    <row r="188" spans="1:28" x14ac:dyDescent="0.25">
      <c r="A188" s="145" t="s">
        <v>613</v>
      </c>
      <c r="B188" s="146" t="s">
        <v>1142</v>
      </c>
      <c r="C188" s="147" t="s">
        <v>1299</v>
      </c>
      <c r="D188" s="148" t="s">
        <v>1503</v>
      </c>
      <c r="E188" s="149" t="s">
        <v>1848</v>
      </c>
      <c r="F188" s="146" t="s">
        <v>615</v>
      </c>
      <c r="G188" s="147" t="s">
        <v>304</v>
      </c>
      <c r="H188" s="150"/>
      <c r="I188" s="151">
        <v>386081</v>
      </c>
      <c r="J188" s="152">
        <v>46</v>
      </c>
      <c r="K188" s="153">
        <v>-2.2000000000000001E-3</v>
      </c>
      <c r="L188" s="153">
        <v>-1.55E-2</v>
      </c>
      <c r="M188" s="153">
        <v>-2.53E-2</v>
      </c>
      <c r="N188" s="153">
        <v>-5.2699999999999997E-2</v>
      </c>
      <c r="O188" s="154">
        <v>56</v>
      </c>
      <c r="P188" s="152">
        <v>282156</v>
      </c>
      <c r="Q188" s="152">
        <v>229824</v>
      </c>
      <c r="R188" s="153">
        <v>0.22770000000000001</v>
      </c>
      <c r="S188" s="155"/>
      <c r="T188" s="156">
        <v>44743</v>
      </c>
      <c r="U188" s="157">
        <v>0.4</v>
      </c>
      <c r="V188" s="126" t="s">
        <v>468</v>
      </c>
      <c r="W188" s="159">
        <v>8.6E-3</v>
      </c>
      <c r="X188" s="159">
        <v>0.1031</v>
      </c>
      <c r="Y188" s="159"/>
      <c r="Z188" s="147" t="s">
        <v>609</v>
      </c>
      <c r="AA188" s="147" t="s">
        <v>375</v>
      </c>
      <c r="AB188" s="162"/>
    </row>
    <row r="189" spans="1:28" x14ac:dyDescent="0.25">
      <c r="A189" s="129" t="s">
        <v>989</v>
      </c>
      <c r="B189" s="130" t="s">
        <v>1142</v>
      </c>
      <c r="C189" s="131" t="s">
        <v>1300</v>
      </c>
      <c r="D189" s="132" t="s">
        <v>1504</v>
      </c>
      <c r="E189" s="133" t="s">
        <v>1849</v>
      </c>
      <c r="F189" s="130" t="s">
        <v>991</v>
      </c>
      <c r="G189" s="131" t="s">
        <v>302</v>
      </c>
      <c r="H189" s="134"/>
      <c r="I189" s="135">
        <v>44951</v>
      </c>
      <c r="J189" s="136">
        <v>88</v>
      </c>
      <c r="K189" s="137">
        <v>1.5100000000000001E-2</v>
      </c>
      <c r="L189" s="137">
        <v>-3.0300000000000001E-2</v>
      </c>
      <c r="M189" s="137">
        <v>2.5000000000000001E-3</v>
      </c>
      <c r="N189" s="137">
        <v>0.16309999999999999</v>
      </c>
      <c r="O189" s="138">
        <v>93</v>
      </c>
      <c r="P189" s="136">
        <v>74492</v>
      </c>
      <c r="Q189" s="136">
        <v>70443</v>
      </c>
      <c r="R189" s="137">
        <v>5.7500000000000002E-2</v>
      </c>
      <c r="S189" s="139"/>
      <c r="T189" s="140">
        <v>44742</v>
      </c>
      <c r="U189" s="141">
        <v>1.35</v>
      </c>
      <c r="V189" s="142" t="s">
        <v>468</v>
      </c>
      <c r="W189" s="143">
        <v>1.47E-2</v>
      </c>
      <c r="X189" s="143">
        <v>0.17610000000000001</v>
      </c>
      <c r="Y189" s="143"/>
      <c r="Z189" s="131" t="s">
        <v>609</v>
      </c>
      <c r="AA189" s="131" t="s">
        <v>902</v>
      </c>
      <c r="AB189" s="144"/>
    </row>
    <row r="190" spans="1:28" x14ac:dyDescent="0.25">
      <c r="A190" s="145" t="s">
        <v>1135</v>
      </c>
      <c r="B190" s="146" t="s">
        <v>1142</v>
      </c>
      <c r="C190" s="147" t="s">
        <v>1376</v>
      </c>
      <c r="D190" s="148" t="s">
        <v>1371</v>
      </c>
      <c r="E190" s="149" t="s">
        <v>1850</v>
      </c>
      <c r="F190" s="146" t="s">
        <v>1373</v>
      </c>
      <c r="G190" s="147" t="s">
        <v>302</v>
      </c>
      <c r="H190" s="150"/>
      <c r="I190" s="151">
        <v>205060</v>
      </c>
      <c r="J190" s="152">
        <v>63</v>
      </c>
      <c r="K190" s="153">
        <v>-1.11E-2</v>
      </c>
      <c r="L190" s="153">
        <v>7.7999999999999996E-3</v>
      </c>
      <c r="M190" s="153">
        <v>-0.1288</v>
      </c>
      <c r="N190" s="153">
        <v>-0.1593</v>
      </c>
      <c r="O190" s="154">
        <v>95</v>
      </c>
      <c r="P190" s="152">
        <v>145184</v>
      </c>
      <c r="Q190" s="152">
        <v>96685</v>
      </c>
      <c r="R190" s="153">
        <v>0.50160000000000005</v>
      </c>
      <c r="S190" s="155"/>
      <c r="T190" s="156">
        <v>44742</v>
      </c>
      <c r="U190" s="157">
        <v>0.24</v>
      </c>
      <c r="V190" s="126" t="s">
        <v>468</v>
      </c>
      <c r="W190" s="159">
        <v>3.8E-3</v>
      </c>
      <c r="X190" s="159">
        <v>4.5699999999999998E-2</v>
      </c>
      <c r="Y190" s="159"/>
      <c r="Z190" s="147" t="s">
        <v>407</v>
      </c>
      <c r="AA190" s="147" t="s">
        <v>376</v>
      </c>
      <c r="AB190" s="160"/>
    </row>
    <row r="191" spans="1:28" x14ac:dyDescent="0.25">
      <c r="A191" s="129" t="s">
        <v>616</v>
      </c>
      <c r="B191" s="130" t="s">
        <v>1142</v>
      </c>
      <c r="C191" s="131" t="s">
        <v>1301</v>
      </c>
      <c r="D191" s="132" t="s">
        <v>1505</v>
      </c>
      <c r="E191" s="133" t="s">
        <v>1851</v>
      </c>
      <c r="F191" s="130" t="s">
        <v>617</v>
      </c>
      <c r="G191" s="131" t="s">
        <v>298</v>
      </c>
      <c r="H191" s="134"/>
      <c r="I191" s="135">
        <v>85248</v>
      </c>
      <c r="J191" s="136">
        <v>39</v>
      </c>
      <c r="K191" s="137">
        <v>-3.8999999999999998E-3</v>
      </c>
      <c r="L191" s="137">
        <v>-1.12E-2</v>
      </c>
      <c r="M191" s="137">
        <v>-0.2666</v>
      </c>
      <c r="N191" s="137">
        <v>-0.26469999999999999</v>
      </c>
      <c r="O191" s="138">
        <v>86</v>
      </c>
      <c r="P191" s="136">
        <v>323641</v>
      </c>
      <c r="Q191" s="136">
        <v>146625</v>
      </c>
      <c r="R191" s="137">
        <v>1.2073</v>
      </c>
      <c r="S191" s="139"/>
      <c r="T191" s="140">
        <v>44742</v>
      </c>
      <c r="U191" s="141">
        <v>0.35</v>
      </c>
      <c r="V191" s="142" t="s">
        <v>468</v>
      </c>
      <c r="W191" s="143">
        <v>8.8000000000000005E-3</v>
      </c>
      <c r="X191" s="143">
        <v>0.1061</v>
      </c>
      <c r="Y191" s="143"/>
      <c r="Z191" s="131" t="s">
        <v>407</v>
      </c>
      <c r="AA191" s="131" t="s">
        <v>382</v>
      </c>
      <c r="AB191" s="144"/>
    </row>
    <row r="192" spans="1:28" x14ac:dyDescent="0.25">
      <c r="A192" s="145" t="s">
        <v>806</v>
      </c>
      <c r="B192" s="146" t="s">
        <v>1142</v>
      </c>
      <c r="C192" s="147" t="s">
        <v>1302</v>
      </c>
      <c r="D192" s="148" t="s">
        <v>1506</v>
      </c>
      <c r="E192" s="149" t="s">
        <v>1852</v>
      </c>
      <c r="F192" s="146" t="s">
        <v>808</v>
      </c>
      <c r="G192" s="147" t="s">
        <v>302</v>
      </c>
      <c r="H192" s="150"/>
      <c r="I192" s="151">
        <v>106675</v>
      </c>
      <c r="J192" s="152">
        <v>85</v>
      </c>
      <c r="K192" s="153">
        <v>-2.8999999999999998E-3</v>
      </c>
      <c r="L192" s="153">
        <v>-4.2099999999999999E-2</v>
      </c>
      <c r="M192" s="153">
        <v>0.1142</v>
      </c>
      <c r="N192" s="153">
        <v>0.16700000000000001</v>
      </c>
      <c r="O192" s="154">
        <v>97</v>
      </c>
      <c r="P192" s="152">
        <v>46748</v>
      </c>
      <c r="Q192" s="152">
        <v>40901</v>
      </c>
      <c r="R192" s="153">
        <v>0.1429</v>
      </c>
      <c r="S192" s="155"/>
      <c r="T192" s="156">
        <v>44742</v>
      </c>
      <c r="U192" s="157">
        <v>1.3</v>
      </c>
      <c r="V192" s="126" t="s">
        <v>468</v>
      </c>
      <c r="W192" s="159">
        <v>1.4500000000000001E-2</v>
      </c>
      <c r="X192" s="159">
        <v>0.17349999999999999</v>
      </c>
      <c r="Y192" s="159"/>
      <c r="Z192" s="147" t="s">
        <v>407</v>
      </c>
      <c r="AA192" s="147" t="s">
        <v>382</v>
      </c>
      <c r="AB192" s="162"/>
    </row>
    <row r="193" spans="1:28" x14ac:dyDescent="0.25">
      <c r="A193" s="129" t="s">
        <v>56</v>
      </c>
      <c r="B193" s="130" t="s">
        <v>305</v>
      </c>
      <c r="C193" s="131" t="s">
        <v>1303</v>
      </c>
      <c r="D193" s="132" t="s">
        <v>282</v>
      </c>
      <c r="E193" s="133" t="s">
        <v>1853</v>
      </c>
      <c r="F193" s="130" t="s">
        <v>359</v>
      </c>
      <c r="G193" s="131" t="s">
        <v>308</v>
      </c>
      <c r="H193" s="134"/>
      <c r="I193" s="135">
        <v>47681</v>
      </c>
      <c r="J193" s="136">
        <v>150</v>
      </c>
      <c r="K193" s="137">
        <v>0</v>
      </c>
      <c r="L193" s="137">
        <v>-1.8499999999999999E-2</v>
      </c>
      <c r="M193" s="137">
        <v>-0.1046</v>
      </c>
      <c r="N193" s="137">
        <v>-0.14949999999999999</v>
      </c>
      <c r="O193" s="138">
        <v>186</v>
      </c>
      <c r="P193" s="136">
        <v>172465</v>
      </c>
      <c r="Q193" s="136">
        <v>139074</v>
      </c>
      <c r="R193" s="137">
        <v>0.24010000000000001</v>
      </c>
      <c r="S193" s="139"/>
      <c r="T193" s="140">
        <v>44742</v>
      </c>
      <c r="U193" s="141">
        <v>1.29</v>
      </c>
      <c r="V193" s="142" t="s">
        <v>468</v>
      </c>
      <c r="W193" s="143">
        <v>8.3999999999999995E-3</v>
      </c>
      <c r="X193" s="143">
        <v>0.1004</v>
      </c>
      <c r="Y193" s="143"/>
      <c r="Z193" s="131" t="s">
        <v>376</v>
      </c>
      <c r="AA193" s="131" t="s">
        <v>376</v>
      </c>
      <c r="AB193" s="144"/>
    </row>
    <row r="194" spans="1:28" x14ac:dyDescent="0.25">
      <c r="A194" s="145" t="s">
        <v>58</v>
      </c>
      <c r="B194" s="146" t="s">
        <v>1142</v>
      </c>
      <c r="C194" s="147" t="s">
        <v>1304</v>
      </c>
      <c r="D194" s="148" t="s">
        <v>284</v>
      </c>
      <c r="E194" s="149" t="s">
        <v>1854</v>
      </c>
      <c r="F194" s="146" t="s">
        <v>361</v>
      </c>
      <c r="G194" s="147" t="s">
        <v>302</v>
      </c>
      <c r="H194" s="150" t="s">
        <v>446</v>
      </c>
      <c r="I194" s="151">
        <v>1712740</v>
      </c>
      <c r="J194" s="152">
        <v>69</v>
      </c>
      <c r="K194" s="153">
        <v>2.9999999999999997E-4</v>
      </c>
      <c r="L194" s="153">
        <v>2.2200000000000001E-2</v>
      </c>
      <c r="M194" s="153">
        <v>-8.1199999999999994E-2</v>
      </c>
      <c r="N194" s="153">
        <v>-6.88E-2</v>
      </c>
      <c r="O194" s="154">
        <v>83</v>
      </c>
      <c r="P194" s="152">
        <v>1135922</v>
      </c>
      <c r="Q194" s="152">
        <v>939869</v>
      </c>
      <c r="R194" s="153">
        <v>0.20860000000000001</v>
      </c>
      <c r="S194" s="155"/>
      <c r="T194" s="156">
        <v>44753</v>
      </c>
      <c r="U194" s="157">
        <v>0.71</v>
      </c>
      <c r="V194" s="126" t="s">
        <v>468</v>
      </c>
      <c r="W194" s="159">
        <v>1.03E-2</v>
      </c>
      <c r="X194" s="159">
        <v>0.1239</v>
      </c>
      <c r="Y194" s="159"/>
      <c r="Z194" s="147" t="s">
        <v>987</v>
      </c>
      <c r="AA194" s="147" t="s">
        <v>375</v>
      </c>
      <c r="AB194" s="162"/>
    </row>
    <row r="195" spans="1:28" x14ac:dyDescent="0.25">
      <c r="A195" s="129" t="s">
        <v>736</v>
      </c>
      <c r="B195" s="130" t="s">
        <v>1142</v>
      </c>
      <c r="C195" s="131" t="s">
        <v>1305</v>
      </c>
      <c r="D195" s="132" t="s">
        <v>1507</v>
      </c>
      <c r="E195" s="133" t="s">
        <v>1855</v>
      </c>
      <c r="F195" s="130" t="s">
        <v>737</v>
      </c>
      <c r="G195" s="131" t="s">
        <v>300</v>
      </c>
      <c r="H195" s="134"/>
      <c r="I195" s="135">
        <v>275907</v>
      </c>
      <c r="J195" s="136">
        <v>85</v>
      </c>
      <c r="K195" s="137">
        <v>1.4E-2</v>
      </c>
      <c r="L195" s="137">
        <v>1.4500000000000001E-2</v>
      </c>
      <c r="M195" s="137">
        <v>-6.8699999999999997E-2</v>
      </c>
      <c r="N195" s="137">
        <v>-0.11310000000000001</v>
      </c>
      <c r="O195" s="138">
        <v>107</v>
      </c>
      <c r="P195" s="136">
        <v>716906</v>
      </c>
      <c r="Q195" s="136">
        <v>571474</v>
      </c>
      <c r="R195" s="137">
        <v>0.2545</v>
      </c>
      <c r="S195" s="139"/>
      <c r="T195" s="140">
        <v>44749</v>
      </c>
      <c r="U195" s="141">
        <v>0.7</v>
      </c>
      <c r="V195" s="142" t="s">
        <v>468</v>
      </c>
      <c r="W195" s="143">
        <v>8.2000000000000007E-3</v>
      </c>
      <c r="X195" s="143">
        <v>9.8900000000000002E-2</v>
      </c>
      <c r="Y195" s="143"/>
      <c r="Z195" s="131" t="s">
        <v>987</v>
      </c>
      <c r="AA195" s="131" t="s">
        <v>382</v>
      </c>
      <c r="AB195" s="144"/>
    </row>
    <row r="196" spans="1:28" x14ac:dyDescent="0.25">
      <c r="A196" s="145" t="s">
        <v>1073</v>
      </c>
      <c r="B196" s="146" t="s">
        <v>1142</v>
      </c>
      <c r="C196" s="147" t="s">
        <v>1535</v>
      </c>
      <c r="D196" s="148" t="s">
        <v>1533</v>
      </c>
      <c r="E196" s="149" t="s">
        <v>1856</v>
      </c>
      <c r="F196" s="146" t="s">
        <v>1532</v>
      </c>
      <c r="G196" s="147" t="s">
        <v>300</v>
      </c>
      <c r="H196" s="150"/>
      <c r="I196" s="151">
        <v>75935</v>
      </c>
      <c r="J196" s="152">
        <v>36</v>
      </c>
      <c r="K196" s="153">
        <v>1.6999999999999999E-3</v>
      </c>
      <c r="L196" s="153">
        <v>7.1499999999999994E-2</v>
      </c>
      <c r="M196" s="153">
        <v>-0.16250000000000001</v>
      </c>
      <c r="N196" s="153">
        <v>1.5800000000000002E-2</v>
      </c>
      <c r="O196" s="154">
        <v>108</v>
      </c>
      <c r="P196" s="152">
        <v>265036</v>
      </c>
      <c r="Q196" s="152">
        <v>86755</v>
      </c>
      <c r="R196" s="153">
        <v>2.0550000000000002</v>
      </c>
      <c r="S196" s="155"/>
      <c r="T196" s="156">
        <v>44742</v>
      </c>
      <c r="U196" s="157">
        <v>0.26</v>
      </c>
      <c r="V196" s="126" t="s">
        <v>468</v>
      </c>
      <c r="W196" s="159">
        <v>7.7999999999999996E-3</v>
      </c>
      <c r="X196" s="159">
        <v>9.3399999999999997E-2</v>
      </c>
      <c r="Y196" s="159"/>
      <c r="Z196" s="147" t="s">
        <v>1534</v>
      </c>
      <c r="AA196" s="147" t="s">
        <v>775</v>
      </c>
      <c r="AB196" s="160"/>
    </row>
    <row r="197" spans="1:28" x14ac:dyDescent="0.25">
      <c r="A197" s="129" t="s">
        <v>973</v>
      </c>
      <c r="B197" s="130" t="s">
        <v>1142</v>
      </c>
      <c r="C197" s="131" t="s">
        <v>1306</v>
      </c>
      <c r="D197" s="132" t="s">
        <v>650</v>
      </c>
      <c r="E197" s="133" t="s">
        <v>1857</v>
      </c>
      <c r="F197" s="130" t="s">
        <v>974</v>
      </c>
      <c r="G197" s="131" t="s">
        <v>302</v>
      </c>
      <c r="H197" s="134"/>
      <c r="I197" s="135">
        <v>456768</v>
      </c>
      <c r="J197" s="136">
        <v>87</v>
      </c>
      <c r="K197" s="137">
        <v>7.7000000000000002E-3</v>
      </c>
      <c r="L197" s="137">
        <v>1.0699999999999999E-2</v>
      </c>
      <c r="M197" s="137">
        <v>0.1138</v>
      </c>
      <c r="N197" s="137">
        <v>0.15709999999999999</v>
      </c>
      <c r="O197" s="138">
        <v>96</v>
      </c>
      <c r="P197" s="136">
        <v>166248</v>
      </c>
      <c r="Q197" s="136">
        <v>150058</v>
      </c>
      <c r="R197" s="137">
        <v>0.1079</v>
      </c>
      <c r="S197" s="139"/>
      <c r="T197" s="140">
        <v>44742</v>
      </c>
      <c r="U197" s="141">
        <v>1.46</v>
      </c>
      <c r="V197" s="142" t="s">
        <v>468</v>
      </c>
      <c r="W197" s="143">
        <v>1.67E-2</v>
      </c>
      <c r="X197" s="143">
        <v>0.20050000000000001</v>
      </c>
      <c r="Y197" s="143"/>
      <c r="Z197" s="131" t="s">
        <v>374</v>
      </c>
      <c r="AA197" s="131" t="s">
        <v>382</v>
      </c>
      <c r="AB197" s="144"/>
    </row>
    <row r="198" spans="1:28" x14ac:dyDescent="0.25">
      <c r="A198" s="145" t="s">
        <v>896</v>
      </c>
      <c r="B198" s="146" t="s">
        <v>1142</v>
      </c>
      <c r="C198" s="147" t="s">
        <v>1307</v>
      </c>
      <c r="D198" s="148" t="s">
        <v>1508</v>
      </c>
      <c r="E198" s="149" t="s">
        <v>1858</v>
      </c>
      <c r="F198" s="146" t="s">
        <v>897</v>
      </c>
      <c r="G198" s="147" t="s">
        <v>302</v>
      </c>
      <c r="H198" s="150"/>
      <c r="I198" s="151">
        <v>65084</v>
      </c>
      <c r="J198" s="152">
        <v>98</v>
      </c>
      <c r="K198" s="153">
        <v>-4.0000000000000002E-4</v>
      </c>
      <c r="L198" s="153">
        <v>8.8999999999999999E-3</v>
      </c>
      <c r="M198" s="153">
        <v>6.6100000000000006E-2</v>
      </c>
      <c r="N198" s="153">
        <v>0.1076</v>
      </c>
      <c r="O198" s="154">
        <v>98</v>
      </c>
      <c r="P198" s="152">
        <v>185120</v>
      </c>
      <c r="Q198" s="152">
        <v>186340</v>
      </c>
      <c r="R198" s="153">
        <v>-6.4999999999999997E-3</v>
      </c>
      <c r="S198" s="155"/>
      <c r="T198" s="156">
        <v>44742</v>
      </c>
      <c r="U198" s="157">
        <v>1.54</v>
      </c>
      <c r="V198" s="126" t="s">
        <v>468</v>
      </c>
      <c r="W198" s="159">
        <v>1.55E-2</v>
      </c>
      <c r="X198" s="159">
        <v>0.1865</v>
      </c>
      <c r="Y198" s="159"/>
      <c r="Z198" s="147" t="s">
        <v>394</v>
      </c>
      <c r="AA198" s="147" t="s">
        <v>382</v>
      </c>
      <c r="AB198" s="162"/>
    </row>
    <row r="199" spans="1:28" x14ac:dyDescent="0.25">
      <c r="A199" s="129" t="s">
        <v>560</v>
      </c>
      <c r="B199" s="130" t="s">
        <v>1142</v>
      </c>
      <c r="C199" s="131" t="s">
        <v>1443</v>
      </c>
      <c r="D199" s="132" t="s">
        <v>561</v>
      </c>
      <c r="E199" s="133" t="s">
        <v>1859</v>
      </c>
      <c r="F199" s="130" t="s">
        <v>562</v>
      </c>
      <c r="G199" s="131" t="s">
        <v>302</v>
      </c>
      <c r="H199" s="134"/>
      <c r="I199" s="135">
        <v>732642</v>
      </c>
      <c r="J199" s="136">
        <v>57</v>
      </c>
      <c r="K199" s="137">
        <v>6.1999999999999998E-3</v>
      </c>
      <c r="L199" s="137">
        <v>7.6600000000000001E-2</v>
      </c>
      <c r="M199" s="137">
        <v>5.6399999999999999E-2</v>
      </c>
      <c r="N199" s="137">
        <v>-2.3300000000000001E-2</v>
      </c>
      <c r="O199" s="138">
        <v>64</v>
      </c>
      <c r="P199" s="136">
        <v>238788</v>
      </c>
      <c r="Q199" s="136">
        <v>211831</v>
      </c>
      <c r="R199" s="137">
        <v>0.1273</v>
      </c>
      <c r="S199" s="139"/>
      <c r="T199" s="140">
        <v>44742</v>
      </c>
      <c r="U199" s="141">
        <v>0.52</v>
      </c>
      <c r="V199" s="142" t="s">
        <v>468</v>
      </c>
      <c r="W199" s="143">
        <v>9.7999999999999997E-3</v>
      </c>
      <c r="X199" s="143">
        <v>0.1177</v>
      </c>
      <c r="Y199" s="143"/>
      <c r="Z199" s="131" t="s">
        <v>394</v>
      </c>
      <c r="AA199" s="131" t="s">
        <v>382</v>
      </c>
      <c r="AB199" s="144"/>
    </row>
    <row r="200" spans="1:28" x14ac:dyDescent="0.25">
      <c r="A200" s="145" t="s">
        <v>517</v>
      </c>
      <c r="B200" s="146" t="s">
        <v>1142</v>
      </c>
      <c r="C200" s="147" t="s">
        <v>1308</v>
      </c>
      <c r="D200" s="148" t="s">
        <v>519</v>
      </c>
      <c r="E200" s="149" t="s">
        <v>1860</v>
      </c>
      <c r="F200" s="146" t="s">
        <v>521</v>
      </c>
      <c r="G200" s="147" t="s">
        <v>299</v>
      </c>
      <c r="H200" s="150"/>
      <c r="I200" s="151">
        <v>325209</v>
      </c>
      <c r="J200" s="152">
        <v>116</v>
      </c>
      <c r="K200" s="153">
        <v>-1.15E-2</v>
      </c>
      <c r="L200" s="153">
        <v>-8.5000000000000006E-3</v>
      </c>
      <c r="M200" s="153">
        <v>-3.7600000000000001E-2</v>
      </c>
      <c r="N200" s="153">
        <v>-0.1138</v>
      </c>
      <c r="O200" s="154">
        <v>142</v>
      </c>
      <c r="P200" s="152">
        <v>286736</v>
      </c>
      <c r="Q200" s="152">
        <v>233962</v>
      </c>
      <c r="R200" s="153">
        <v>0.22559999999999999</v>
      </c>
      <c r="S200" s="155"/>
      <c r="T200" s="156">
        <v>44742</v>
      </c>
      <c r="U200" s="157">
        <v>1.18</v>
      </c>
      <c r="V200" s="126" t="s">
        <v>468</v>
      </c>
      <c r="W200" s="159">
        <v>0.01</v>
      </c>
      <c r="X200" s="159">
        <v>0.1201</v>
      </c>
      <c r="Y200" s="159"/>
      <c r="Z200" s="147" t="s">
        <v>394</v>
      </c>
      <c r="AA200" s="147" t="s">
        <v>374</v>
      </c>
      <c r="AB200" s="162"/>
    </row>
    <row r="201" spans="1:28" x14ac:dyDescent="0.25">
      <c r="A201" s="129" t="s">
        <v>1137</v>
      </c>
      <c r="B201" s="130" t="s">
        <v>1142</v>
      </c>
      <c r="C201" s="131" t="s">
        <v>1434</v>
      </c>
      <c r="D201" s="132" t="s">
        <v>1509</v>
      </c>
      <c r="E201" s="133" t="s">
        <v>1861</v>
      </c>
      <c r="F201" s="130" t="s">
        <v>1437</v>
      </c>
      <c r="G201" s="131" t="s">
        <v>300</v>
      </c>
      <c r="H201" s="134"/>
      <c r="I201" s="135">
        <v>2049</v>
      </c>
      <c r="J201" s="136">
        <v>57</v>
      </c>
      <c r="K201" s="137">
        <v>-1.9E-3</v>
      </c>
      <c r="L201" s="137">
        <v>-8.9999999999999993E-3</v>
      </c>
      <c r="M201" s="137">
        <v>-7.6899999999999996E-2</v>
      </c>
      <c r="N201" s="137">
        <v>-0.1351</v>
      </c>
      <c r="O201" s="138">
        <v>91</v>
      </c>
      <c r="P201" s="136">
        <v>146819</v>
      </c>
      <c r="Q201" s="136">
        <v>92277</v>
      </c>
      <c r="R201" s="137">
        <v>0.59109999999999996</v>
      </c>
      <c r="S201" s="139"/>
      <c r="T201" s="140">
        <v>44742</v>
      </c>
      <c r="U201" s="141">
        <v>0.6</v>
      </c>
      <c r="V201" s="142" t="s">
        <v>468</v>
      </c>
      <c r="W201" s="143">
        <v>1.03E-2</v>
      </c>
      <c r="X201" s="143">
        <v>0.1239</v>
      </c>
      <c r="Y201" s="143"/>
      <c r="Z201" s="131" t="s">
        <v>394</v>
      </c>
      <c r="AA201" s="131" t="s">
        <v>374</v>
      </c>
      <c r="AB201" s="144"/>
    </row>
    <row r="202" spans="1:28" x14ac:dyDescent="0.25">
      <c r="A202" s="145" t="s">
        <v>820</v>
      </c>
      <c r="B202" s="146" t="s">
        <v>1142</v>
      </c>
      <c r="C202" s="147" t="s">
        <v>1309</v>
      </c>
      <c r="D202" s="148" t="s">
        <v>1510</v>
      </c>
      <c r="E202" s="149" t="s">
        <v>1862</v>
      </c>
      <c r="F202" s="146" t="s">
        <v>821</v>
      </c>
      <c r="G202" s="147" t="s">
        <v>302</v>
      </c>
      <c r="H202" s="150"/>
      <c r="I202" s="151">
        <v>1189043</v>
      </c>
      <c r="J202" s="152">
        <v>99</v>
      </c>
      <c r="K202" s="153">
        <v>-1.09E-2</v>
      </c>
      <c r="L202" s="153">
        <v>3.6999999999999998E-2</v>
      </c>
      <c r="M202" s="153">
        <v>0.1636</v>
      </c>
      <c r="N202" s="153">
        <v>0.16589999999999999</v>
      </c>
      <c r="O202" s="154">
        <v>95</v>
      </c>
      <c r="P202" s="152">
        <v>322292</v>
      </c>
      <c r="Q202" s="152">
        <v>335248</v>
      </c>
      <c r="R202" s="153">
        <v>-3.8600000000000002E-2</v>
      </c>
      <c r="S202" s="155"/>
      <c r="T202" s="156">
        <v>44756</v>
      </c>
      <c r="U202" s="157">
        <v>1.65</v>
      </c>
      <c r="V202" s="126" t="s">
        <v>468</v>
      </c>
      <c r="W202" s="159">
        <v>1.67E-2</v>
      </c>
      <c r="X202" s="159">
        <v>0.2006</v>
      </c>
      <c r="Y202" s="159"/>
      <c r="Z202" s="147" t="s">
        <v>764</v>
      </c>
      <c r="AA202" s="147" t="s">
        <v>375</v>
      </c>
      <c r="AB202" s="160"/>
    </row>
    <row r="203" spans="1:28" x14ac:dyDescent="0.25">
      <c r="A203" s="129" t="s">
        <v>743</v>
      </c>
      <c r="B203" s="130" t="s">
        <v>1142</v>
      </c>
      <c r="C203" s="131" t="s">
        <v>1310</v>
      </c>
      <c r="D203" s="132" t="s">
        <v>745</v>
      </c>
      <c r="E203" s="133" t="s">
        <v>1863</v>
      </c>
      <c r="F203" s="130" t="s">
        <v>744</v>
      </c>
      <c r="G203" s="131" t="s">
        <v>304</v>
      </c>
      <c r="H203" s="134"/>
      <c r="I203" s="135">
        <v>966462</v>
      </c>
      <c r="J203" s="136">
        <v>104</v>
      </c>
      <c r="K203" s="137">
        <v>-3.0000000000000001E-3</v>
      </c>
      <c r="L203" s="137">
        <v>-1.66E-2</v>
      </c>
      <c r="M203" s="137">
        <v>0.1168</v>
      </c>
      <c r="N203" s="137">
        <v>0.19040000000000001</v>
      </c>
      <c r="O203" s="138">
        <v>100</v>
      </c>
      <c r="P203" s="136">
        <v>370880</v>
      </c>
      <c r="Q203" s="136">
        <v>385909</v>
      </c>
      <c r="R203" s="137">
        <v>-3.8899999999999997E-2</v>
      </c>
      <c r="S203" s="139"/>
      <c r="T203" s="140">
        <v>44756</v>
      </c>
      <c r="U203" s="141">
        <v>1.17</v>
      </c>
      <c r="V203" s="142" t="s">
        <v>468</v>
      </c>
      <c r="W203" s="143">
        <v>1.09E-2</v>
      </c>
      <c r="X203" s="143">
        <v>0.1303</v>
      </c>
      <c r="Y203" s="143"/>
      <c r="Z203" s="131" t="s">
        <v>764</v>
      </c>
      <c r="AA203" s="131" t="s">
        <v>375</v>
      </c>
      <c r="AB203" s="144"/>
    </row>
    <row r="204" spans="1:28" x14ac:dyDescent="0.25">
      <c r="A204" s="145" t="s">
        <v>566</v>
      </c>
      <c r="B204" s="146" t="s">
        <v>1142</v>
      </c>
      <c r="C204" s="147" t="s">
        <v>1311</v>
      </c>
      <c r="D204" s="148" t="s">
        <v>1511</v>
      </c>
      <c r="E204" s="149" t="s">
        <v>1864</v>
      </c>
      <c r="F204" s="146" t="s">
        <v>568</v>
      </c>
      <c r="G204" s="147" t="s">
        <v>302</v>
      </c>
      <c r="H204" s="150"/>
      <c r="I204" s="151">
        <v>416539</v>
      </c>
      <c r="J204" s="152">
        <v>91</v>
      </c>
      <c r="K204" s="153">
        <v>5.4000000000000003E-3</v>
      </c>
      <c r="L204" s="153">
        <v>8.8000000000000005E-3</v>
      </c>
      <c r="M204" s="153">
        <v>5.28E-2</v>
      </c>
      <c r="N204" s="153">
        <v>0.19650000000000001</v>
      </c>
      <c r="O204" s="154">
        <v>101</v>
      </c>
      <c r="P204" s="152">
        <v>320556</v>
      </c>
      <c r="Q204" s="152">
        <v>289399</v>
      </c>
      <c r="R204" s="153">
        <v>0.1077</v>
      </c>
      <c r="S204" s="155"/>
      <c r="T204" s="156">
        <v>44742</v>
      </c>
      <c r="U204" s="157">
        <v>1.06</v>
      </c>
      <c r="V204" s="126" t="s">
        <v>468</v>
      </c>
      <c r="W204" s="159">
        <v>1.1599999999999999E-2</v>
      </c>
      <c r="X204" s="159">
        <v>0.1394</v>
      </c>
      <c r="Y204" s="159"/>
      <c r="Z204" s="147" t="s">
        <v>569</v>
      </c>
      <c r="AA204" s="147" t="s">
        <v>782</v>
      </c>
      <c r="AB204" s="162"/>
    </row>
    <row r="205" spans="1:28" x14ac:dyDescent="0.25">
      <c r="A205" s="129" t="s">
        <v>655</v>
      </c>
      <c r="B205" s="130" t="s">
        <v>1142</v>
      </c>
      <c r="C205" s="131" t="s">
        <v>1312</v>
      </c>
      <c r="D205" s="132" t="s">
        <v>1512</v>
      </c>
      <c r="E205" s="133" t="s">
        <v>1865</v>
      </c>
      <c r="F205" s="130" t="s">
        <v>656</v>
      </c>
      <c r="G205" s="131" t="s">
        <v>300</v>
      </c>
      <c r="H205" s="134"/>
      <c r="I205" s="135">
        <v>652492</v>
      </c>
      <c r="J205" s="136">
        <v>70</v>
      </c>
      <c r="K205" s="137">
        <v>1.0200000000000001E-2</v>
      </c>
      <c r="L205" s="137">
        <v>5.2499999999999998E-2</v>
      </c>
      <c r="M205" s="137">
        <v>5.33E-2</v>
      </c>
      <c r="N205" s="137">
        <v>-0.16</v>
      </c>
      <c r="O205" s="138">
        <v>98</v>
      </c>
      <c r="P205" s="136">
        <v>908559</v>
      </c>
      <c r="Q205" s="136">
        <v>648342</v>
      </c>
      <c r="R205" s="137">
        <v>0.40139999999999998</v>
      </c>
      <c r="S205" s="139"/>
      <c r="T205" s="140">
        <v>44742</v>
      </c>
      <c r="U205" s="141">
        <v>0.7</v>
      </c>
      <c r="V205" s="142" t="s">
        <v>468</v>
      </c>
      <c r="W205" s="143">
        <v>1.04E-2</v>
      </c>
      <c r="X205" s="143">
        <v>0.1246</v>
      </c>
      <c r="Y205" s="143"/>
      <c r="Z205" s="131" t="s">
        <v>569</v>
      </c>
      <c r="AA205" s="131" t="s">
        <v>782</v>
      </c>
      <c r="AB205" s="144"/>
    </row>
    <row r="206" spans="1:28" x14ac:dyDescent="0.25">
      <c r="A206" s="145" t="s">
        <v>62</v>
      </c>
      <c r="B206" s="146" t="s">
        <v>305</v>
      </c>
      <c r="C206" s="147" t="s">
        <v>1313</v>
      </c>
      <c r="D206" s="148" t="s">
        <v>1513</v>
      </c>
      <c r="E206" s="149" t="s">
        <v>1866</v>
      </c>
      <c r="F206" s="146" t="s">
        <v>365</v>
      </c>
      <c r="G206" s="147" t="s">
        <v>301</v>
      </c>
      <c r="H206" s="150"/>
      <c r="I206" s="151">
        <v>31251</v>
      </c>
      <c r="J206" s="152">
        <v>5</v>
      </c>
      <c r="K206" s="153">
        <v>6.4699999999999994E-2</v>
      </c>
      <c r="L206" s="153">
        <v>3.9800000000000002E-2</v>
      </c>
      <c r="M206" s="153">
        <v>-0.3594</v>
      </c>
      <c r="N206" s="153">
        <v>-0.41389999999999999</v>
      </c>
      <c r="O206" s="154">
        <v>12</v>
      </c>
      <c r="P206" s="152">
        <v>52479</v>
      </c>
      <c r="Q206" s="152">
        <v>21420</v>
      </c>
      <c r="R206" s="153">
        <v>1.45</v>
      </c>
      <c r="S206" s="155"/>
      <c r="T206" s="156">
        <v>44748</v>
      </c>
      <c r="U206" s="157">
        <v>0.02</v>
      </c>
      <c r="V206" s="126" t="s">
        <v>468</v>
      </c>
      <c r="W206" s="159">
        <v>3.0999999999999999E-3</v>
      </c>
      <c r="X206" s="159">
        <v>3.7400000000000003E-2</v>
      </c>
      <c r="Y206" s="159"/>
      <c r="Z206" s="147" t="s">
        <v>381</v>
      </c>
      <c r="AA206" s="147" t="s">
        <v>381</v>
      </c>
      <c r="AB206" s="162"/>
    </row>
    <row r="207" spans="1:28" x14ac:dyDescent="0.25">
      <c r="A207" s="129" t="s">
        <v>63</v>
      </c>
      <c r="B207" s="130" t="s">
        <v>1142</v>
      </c>
      <c r="C207" s="131" t="s">
        <v>1314</v>
      </c>
      <c r="D207" s="132" t="s">
        <v>289</v>
      </c>
      <c r="E207" s="133" t="s">
        <v>1867</v>
      </c>
      <c r="F207" s="130" t="s">
        <v>366</v>
      </c>
      <c r="G207" s="131" t="s">
        <v>308</v>
      </c>
      <c r="H207" s="134"/>
      <c r="I207" s="135">
        <v>532046</v>
      </c>
      <c r="J207" s="136">
        <v>88</v>
      </c>
      <c r="K207" s="137">
        <v>4.3E-3</v>
      </c>
      <c r="L207" s="137">
        <v>1.0699999999999999E-2</v>
      </c>
      <c r="M207" s="137">
        <v>2.4899999999999999E-2</v>
      </c>
      <c r="N207" s="137">
        <v>3.7100000000000001E-2</v>
      </c>
      <c r="O207" s="138">
        <v>99</v>
      </c>
      <c r="P207" s="136">
        <v>635886</v>
      </c>
      <c r="Q207" s="136">
        <v>562700</v>
      </c>
      <c r="R207" s="137">
        <v>0.13009999999999999</v>
      </c>
      <c r="S207" s="139"/>
      <c r="T207" s="140">
        <v>44742</v>
      </c>
      <c r="U207" s="141">
        <v>0.76</v>
      </c>
      <c r="V207" s="142" t="s">
        <v>468</v>
      </c>
      <c r="W207" s="143">
        <v>8.6999999999999994E-3</v>
      </c>
      <c r="X207" s="143">
        <v>0.1038</v>
      </c>
      <c r="Y207" s="143"/>
      <c r="Z207" s="131" t="s">
        <v>394</v>
      </c>
      <c r="AA207" s="131" t="s">
        <v>374</v>
      </c>
      <c r="AB207" s="144"/>
    </row>
    <row r="208" spans="1:28" x14ac:dyDescent="0.25">
      <c r="A208" s="145" t="s">
        <v>869</v>
      </c>
      <c r="B208" s="146" t="s">
        <v>1142</v>
      </c>
      <c r="C208" s="147" t="s">
        <v>1315</v>
      </c>
      <c r="D208" s="148" t="s">
        <v>871</v>
      </c>
      <c r="E208" s="149" t="s">
        <v>1868</v>
      </c>
      <c r="F208" s="146" t="s">
        <v>870</v>
      </c>
      <c r="G208" s="147" t="s">
        <v>300</v>
      </c>
      <c r="H208" s="150"/>
      <c r="I208" s="151">
        <v>197899</v>
      </c>
      <c r="J208" s="152">
        <v>65</v>
      </c>
      <c r="K208" s="153">
        <v>-1.3899999999999999E-2</v>
      </c>
      <c r="L208" s="153">
        <v>4.1500000000000002E-2</v>
      </c>
      <c r="M208" s="153">
        <v>-0.1177</v>
      </c>
      <c r="N208" s="153">
        <v>-0.1057</v>
      </c>
      <c r="O208" s="154">
        <v>96</v>
      </c>
      <c r="P208" s="152">
        <v>154844</v>
      </c>
      <c r="Q208" s="152">
        <v>105006</v>
      </c>
      <c r="R208" s="153">
        <v>0.47460000000000002</v>
      </c>
      <c r="S208" s="155"/>
      <c r="T208" s="156">
        <v>44749</v>
      </c>
      <c r="U208" s="157">
        <v>0.67</v>
      </c>
      <c r="V208" s="126" t="s">
        <v>468</v>
      </c>
      <c r="W208" s="159">
        <v>1.06E-2</v>
      </c>
      <c r="X208" s="159">
        <v>0.12659999999999999</v>
      </c>
      <c r="Y208" s="159"/>
      <c r="Z208" s="147" t="s">
        <v>982</v>
      </c>
      <c r="AA208" s="147" t="s">
        <v>477</v>
      </c>
      <c r="AB208" s="160"/>
    </row>
    <row r="209" spans="1:28" x14ac:dyDescent="0.25">
      <c r="A209" s="129" t="s">
        <v>511</v>
      </c>
      <c r="B209" s="130" t="s">
        <v>305</v>
      </c>
      <c r="C209" s="131" t="s">
        <v>1316</v>
      </c>
      <c r="D209" s="132" t="s">
        <v>512</v>
      </c>
      <c r="E209" s="133" t="s">
        <v>1869</v>
      </c>
      <c r="F209" s="130" t="s">
        <v>513</v>
      </c>
      <c r="G209" s="131" t="s">
        <v>301</v>
      </c>
      <c r="H209" s="134"/>
      <c r="I209" s="135">
        <v>23223</v>
      </c>
      <c r="J209" s="136">
        <v>78</v>
      </c>
      <c r="K209" s="137">
        <v>6.6E-3</v>
      </c>
      <c r="L209" s="137">
        <v>1.9199999999999998E-2</v>
      </c>
      <c r="M209" s="137">
        <v>0.18759999999999999</v>
      </c>
      <c r="N209" s="137">
        <v>0.31359999999999999</v>
      </c>
      <c r="O209" s="138">
        <v>88</v>
      </c>
      <c r="P209" s="136">
        <v>220909</v>
      </c>
      <c r="Q209" s="136">
        <v>197523</v>
      </c>
      <c r="R209" s="137">
        <v>0.11840000000000001</v>
      </c>
      <c r="S209" s="139"/>
      <c r="T209" s="140">
        <v>44749</v>
      </c>
      <c r="U209" s="141">
        <v>0.49</v>
      </c>
      <c r="V209" s="142" t="s">
        <v>468</v>
      </c>
      <c r="W209" s="143">
        <v>6.4000000000000003E-3</v>
      </c>
      <c r="X209" s="143">
        <v>7.6700000000000004E-2</v>
      </c>
      <c r="Y209" s="143"/>
      <c r="Z209" s="131" t="s">
        <v>375</v>
      </c>
      <c r="AA209" s="131" t="s">
        <v>375</v>
      </c>
      <c r="AB209" s="144"/>
    </row>
    <row r="210" spans="1:28" x14ac:dyDescent="0.25">
      <c r="A210" s="145" t="s">
        <v>485</v>
      </c>
      <c r="B210" s="146" t="s">
        <v>1142</v>
      </c>
      <c r="C210" s="147" t="s">
        <v>1317</v>
      </c>
      <c r="D210" s="148" t="s">
        <v>486</v>
      </c>
      <c r="E210" s="149" t="s">
        <v>1870</v>
      </c>
      <c r="F210" s="146" t="s">
        <v>487</v>
      </c>
      <c r="G210" s="147" t="s">
        <v>301</v>
      </c>
      <c r="H210" s="150"/>
      <c r="I210" s="151">
        <v>2262</v>
      </c>
      <c r="J210" s="152">
        <v>68</v>
      </c>
      <c r="K210" s="153">
        <v>4.0000000000000002E-4</v>
      </c>
      <c r="L210" s="153">
        <v>-4.9700000000000001E-2</v>
      </c>
      <c r="M210" s="153">
        <v>-5.1000000000000004E-3</v>
      </c>
      <c r="N210" s="153">
        <v>0.12720000000000001</v>
      </c>
      <c r="O210" s="154">
        <v>103</v>
      </c>
      <c r="P210" s="152">
        <v>104975</v>
      </c>
      <c r="Q210" s="152">
        <v>69441</v>
      </c>
      <c r="R210" s="153">
        <v>0.51170000000000004</v>
      </c>
      <c r="S210" s="155"/>
      <c r="T210" s="156">
        <v>44742</v>
      </c>
      <c r="U210" s="157">
        <v>0.4</v>
      </c>
      <c r="V210" s="126" t="s">
        <v>468</v>
      </c>
      <c r="W210" s="159">
        <v>5.5999999999999999E-3</v>
      </c>
      <c r="X210" s="159">
        <v>6.6699999999999995E-2</v>
      </c>
      <c r="Y210" s="159"/>
      <c r="Z210" s="147" t="s">
        <v>404</v>
      </c>
      <c r="AA210" s="147" t="s">
        <v>388</v>
      </c>
      <c r="AB210" s="162"/>
    </row>
    <row r="211" spans="1:28" x14ac:dyDescent="0.25">
      <c r="A211" s="129" t="s">
        <v>64</v>
      </c>
      <c r="B211" s="130" t="s">
        <v>305</v>
      </c>
      <c r="C211" s="131" t="s">
        <v>1318</v>
      </c>
      <c r="D211" s="132" t="s">
        <v>290</v>
      </c>
      <c r="E211" s="133" t="s">
        <v>1871</v>
      </c>
      <c r="F211" s="130" t="s">
        <v>367</v>
      </c>
      <c r="G211" s="131" t="s">
        <v>304</v>
      </c>
      <c r="H211" s="134"/>
      <c r="I211" s="135">
        <v>201763</v>
      </c>
      <c r="J211" s="136">
        <v>42</v>
      </c>
      <c r="K211" s="137">
        <v>-1.66E-2</v>
      </c>
      <c r="L211" s="137">
        <v>-2.47E-2</v>
      </c>
      <c r="M211" s="137">
        <v>-4.9299999999999997E-2</v>
      </c>
      <c r="N211" s="137">
        <v>-0.19750000000000001</v>
      </c>
      <c r="O211" s="138">
        <v>53</v>
      </c>
      <c r="P211" s="136">
        <v>95203</v>
      </c>
      <c r="Q211" s="136">
        <v>74617</v>
      </c>
      <c r="R211" s="137">
        <v>0.27589999999999998</v>
      </c>
      <c r="S211" s="139"/>
      <c r="T211" s="140">
        <v>44742</v>
      </c>
      <c r="U211" s="141">
        <v>0.4</v>
      </c>
      <c r="V211" s="142" t="s">
        <v>468</v>
      </c>
      <c r="W211" s="143">
        <v>9.2999999999999992E-3</v>
      </c>
      <c r="X211" s="143">
        <v>0.1118</v>
      </c>
      <c r="Y211" s="143"/>
      <c r="Z211" s="131" t="s">
        <v>1541</v>
      </c>
      <c r="AA211" s="131" t="s">
        <v>550</v>
      </c>
      <c r="AB211" s="144"/>
    </row>
    <row r="212" spans="1:28" x14ac:dyDescent="0.25">
      <c r="A212" s="145" t="s">
        <v>923</v>
      </c>
      <c r="B212" s="146" t="s">
        <v>1142</v>
      </c>
      <c r="C212" s="147" t="s">
        <v>1319</v>
      </c>
      <c r="D212" s="148" t="s">
        <v>925</v>
      </c>
      <c r="E212" s="149" t="s">
        <v>1872</v>
      </c>
      <c r="F212" s="146" t="s">
        <v>926</v>
      </c>
      <c r="G212" s="147" t="s">
        <v>302</v>
      </c>
      <c r="H212" s="150"/>
      <c r="I212" s="151">
        <v>760499</v>
      </c>
      <c r="J212" s="152">
        <v>86</v>
      </c>
      <c r="K212" s="153">
        <v>-2.5999999999999999E-2</v>
      </c>
      <c r="L212" s="153">
        <v>-1.7299999999999999E-2</v>
      </c>
      <c r="M212" s="153">
        <v>6.1699999999999998E-2</v>
      </c>
      <c r="N212" s="153">
        <v>-5.3900000000000003E-2</v>
      </c>
      <c r="O212" s="154">
        <v>90</v>
      </c>
      <c r="P212" s="152">
        <v>225269</v>
      </c>
      <c r="Q212" s="152">
        <v>215050</v>
      </c>
      <c r="R212" s="153">
        <v>4.7500000000000001E-2</v>
      </c>
      <c r="S212" s="155"/>
      <c r="T212" s="156">
        <v>44757</v>
      </c>
      <c r="U212" s="157">
        <v>0.65</v>
      </c>
      <c r="V212" s="126" t="s">
        <v>468</v>
      </c>
      <c r="W212" s="159">
        <v>7.3000000000000001E-3</v>
      </c>
      <c r="X212" s="159">
        <v>8.7499999999999994E-2</v>
      </c>
      <c r="Y212" s="159"/>
      <c r="Z212" s="147" t="s">
        <v>936</v>
      </c>
      <c r="AA212" s="147" t="s">
        <v>375</v>
      </c>
      <c r="AB212" s="162"/>
    </row>
    <row r="213" spans="1:28" x14ac:dyDescent="0.25">
      <c r="A213" s="129" t="s">
        <v>1005</v>
      </c>
      <c r="B213" s="130" t="s">
        <v>1142</v>
      </c>
      <c r="C213" s="131" t="s">
        <v>1320</v>
      </c>
      <c r="D213" s="132" t="s">
        <v>1514</v>
      </c>
      <c r="E213" s="133" t="s">
        <v>1873</v>
      </c>
      <c r="F213" s="130" t="s">
        <v>1006</v>
      </c>
      <c r="G213" s="131" t="s">
        <v>302</v>
      </c>
      <c r="H213" s="134"/>
      <c r="I213" s="135">
        <v>995588</v>
      </c>
      <c r="J213" s="136">
        <v>102</v>
      </c>
      <c r="K213" s="137">
        <v>-1.1000000000000001E-3</v>
      </c>
      <c r="L213" s="137">
        <v>4.7999999999999996E-3</v>
      </c>
      <c r="M213" s="137">
        <v>0.10639999999999999</v>
      </c>
      <c r="N213" s="137"/>
      <c r="O213" s="138">
        <v>98</v>
      </c>
      <c r="P213" s="136">
        <v>361384</v>
      </c>
      <c r="Q213" s="136">
        <v>376681</v>
      </c>
      <c r="R213" s="137">
        <v>-4.0599999999999997E-2</v>
      </c>
      <c r="S213" s="139"/>
      <c r="T213" s="140">
        <v>44757</v>
      </c>
      <c r="U213" s="141">
        <v>1.3</v>
      </c>
      <c r="V213" s="142" t="s">
        <v>468</v>
      </c>
      <c r="W213" s="143">
        <v>1.2500000000000001E-2</v>
      </c>
      <c r="X213" s="143">
        <v>0.15010000000000001</v>
      </c>
      <c r="Y213" s="143"/>
      <c r="Z213" s="131" t="s">
        <v>936</v>
      </c>
      <c r="AA213" s="131" t="s">
        <v>375</v>
      </c>
      <c r="AB213" s="144"/>
    </row>
    <row r="214" spans="1:28" x14ac:dyDescent="0.25">
      <c r="A214" s="145" t="s">
        <v>702</v>
      </c>
      <c r="B214" s="146" t="s">
        <v>1142</v>
      </c>
      <c r="C214" s="147" t="s">
        <v>1321</v>
      </c>
      <c r="D214" s="148" t="s">
        <v>703</v>
      </c>
      <c r="E214" s="149" t="s">
        <v>1874</v>
      </c>
      <c r="F214" s="146" t="s">
        <v>704</v>
      </c>
      <c r="G214" s="147" t="s">
        <v>298</v>
      </c>
      <c r="H214" s="150"/>
      <c r="I214" s="151">
        <v>589600</v>
      </c>
      <c r="J214" s="152">
        <v>72</v>
      </c>
      <c r="K214" s="153">
        <v>2.4199999999999999E-2</v>
      </c>
      <c r="L214" s="153">
        <v>6.0699999999999997E-2</v>
      </c>
      <c r="M214" s="153">
        <v>5.5999999999999999E-3</v>
      </c>
      <c r="N214" s="153">
        <v>-3.1300000000000001E-2</v>
      </c>
      <c r="O214" s="154">
        <v>90</v>
      </c>
      <c r="P214" s="152">
        <v>380656</v>
      </c>
      <c r="Q214" s="152">
        <v>304193</v>
      </c>
      <c r="R214" s="153">
        <v>0.25140000000000001</v>
      </c>
      <c r="S214" s="155"/>
      <c r="T214" s="156">
        <v>44742</v>
      </c>
      <c r="U214" s="157">
        <v>0.5</v>
      </c>
      <c r="V214" s="126" t="s">
        <v>468</v>
      </c>
      <c r="W214" s="159">
        <v>7.3000000000000001E-3</v>
      </c>
      <c r="X214" s="159">
        <v>8.77E-2</v>
      </c>
      <c r="Y214" s="159"/>
      <c r="Z214" s="147" t="s">
        <v>783</v>
      </c>
      <c r="AA214" s="147" t="s">
        <v>382</v>
      </c>
      <c r="AB214" s="160"/>
    </row>
    <row r="215" spans="1:28" x14ac:dyDescent="0.25">
      <c r="A215" s="129" t="s">
        <v>708</v>
      </c>
      <c r="B215" s="130" t="s">
        <v>1142</v>
      </c>
      <c r="C215" s="131" t="s">
        <v>1322</v>
      </c>
      <c r="D215" s="132" t="s">
        <v>709</v>
      </c>
      <c r="E215" s="133" t="s">
        <v>1875</v>
      </c>
      <c r="F215" s="130" t="s">
        <v>710</v>
      </c>
      <c r="G215" s="131" t="s">
        <v>304</v>
      </c>
      <c r="H215" s="134"/>
      <c r="I215" s="135">
        <v>584556</v>
      </c>
      <c r="J215" s="136">
        <v>9</v>
      </c>
      <c r="K215" s="137">
        <v>-6.8999999999999999E-3</v>
      </c>
      <c r="L215" s="137">
        <v>7.0000000000000001E-3</v>
      </c>
      <c r="M215" s="137">
        <v>-3.6600000000000001E-2</v>
      </c>
      <c r="N215" s="137">
        <v>-3.4799999999999998E-2</v>
      </c>
      <c r="O215" s="138">
        <v>14</v>
      </c>
      <c r="P215" s="136">
        <v>501612</v>
      </c>
      <c r="Q215" s="136">
        <v>303194</v>
      </c>
      <c r="R215" s="137">
        <v>0.65439999999999998</v>
      </c>
      <c r="S215" s="139"/>
      <c r="T215" s="140">
        <v>44749</v>
      </c>
      <c r="U215" s="141">
        <v>0.17</v>
      </c>
      <c r="V215" s="142" t="s">
        <v>468</v>
      </c>
      <c r="W215" s="143">
        <v>1.9400000000000001E-2</v>
      </c>
      <c r="X215" s="143">
        <v>0.2329</v>
      </c>
      <c r="Y215" s="143"/>
      <c r="Z215" s="131" t="s">
        <v>589</v>
      </c>
      <c r="AA215" s="131" t="s">
        <v>477</v>
      </c>
      <c r="AB215" s="144"/>
    </row>
    <row r="216" spans="1:28" x14ac:dyDescent="0.25">
      <c r="A216" s="145" t="s">
        <v>65</v>
      </c>
      <c r="B216" s="146" t="s">
        <v>305</v>
      </c>
      <c r="C216" s="147" t="s">
        <v>1323</v>
      </c>
      <c r="D216" s="148" t="s">
        <v>293</v>
      </c>
      <c r="E216" s="149" t="s">
        <v>1876</v>
      </c>
      <c r="F216" s="146" t="s">
        <v>368</v>
      </c>
      <c r="G216" s="147" t="s">
        <v>298</v>
      </c>
      <c r="H216" s="150"/>
      <c r="I216" s="151">
        <v>102129</v>
      </c>
      <c r="J216" s="152"/>
      <c r="K216" s="153">
        <v>0</v>
      </c>
      <c r="L216" s="153">
        <v>-4.4900000000000002E-2</v>
      </c>
      <c r="M216" s="153">
        <v>-0.22639999999999999</v>
      </c>
      <c r="N216" s="153">
        <v>-0.27200000000000002</v>
      </c>
      <c r="O216" s="154">
        <v>2248</v>
      </c>
      <c r="P216" s="152">
        <v>249879</v>
      </c>
      <c r="Q216" s="152">
        <v>94613</v>
      </c>
      <c r="R216" s="153">
        <v>1.6411</v>
      </c>
      <c r="S216" s="155"/>
      <c r="T216" s="156">
        <v>42825</v>
      </c>
      <c r="U216" s="157">
        <v>0.37</v>
      </c>
      <c r="V216" s="126" t="s">
        <v>468</v>
      </c>
      <c r="W216" s="159">
        <v>2.0000000000000001E-4</v>
      </c>
      <c r="X216" s="159">
        <v>2.5999999999999999E-3</v>
      </c>
      <c r="Y216" s="159"/>
      <c r="Z216" s="147" t="s">
        <v>375</v>
      </c>
      <c r="AA216" s="147" t="s">
        <v>375</v>
      </c>
      <c r="AB216" s="162"/>
    </row>
    <row r="217" spans="1:28" x14ac:dyDescent="0.25">
      <c r="A217" s="129" t="s">
        <v>1114</v>
      </c>
      <c r="B217" s="130" t="s">
        <v>305</v>
      </c>
      <c r="C217" s="131" t="s">
        <v>1581</v>
      </c>
      <c r="D217" s="132" t="s">
        <v>1584</v>
      </c>
      <c r="E217" s="133" t="s">
        <v>1877</v>
      </c>
      <c r="F217" s="130" t="s">
        <v>1587</v>
      </c>
      <c r="G217" s="131" t="s">
        <v>298</v>
      </c>
      <c r="H217" s="134"/>
      <c r="I217" s="135">
        <v>680</v>
      </c>
      <c r="J217" s="136">
        <v>113</v>
      </c>
      <c r="K217" s="137">
        <v>9.4000000000000004E-3</v>
      </c>
      <c r="L217" s="137">
        <v>1.34E-2</v>
      </c>
      <c r="M217" s="137">
        <v>-2.29E-2</v>
      </c>
      <c r="N217" s="137">
        <v>-0.1135</v>
      </c>
      <c r="O217" s="138">
        <v>202</v>
      </c>
      <c r="P217" s="136">
        <v>796883</v>
      </c>
      <c r="Q217" s="136">
        <v>444915</v>
      </c>
      <c r="R217" s="137">
        <v>0.79110000000000003</v>
      </c>
      <c r="S217" s="139"/>
      <c r="T217" s="140">
        <v>44755</v>
      </c>
      <c r="U217" s="141">
        <v>0.51</v>
      </c>
      <c r="V217" s="142" t="s">
        <v>468</v>
      </c>
      <c r="W217" s="143">
        <v>4.5999999999999999E-3</v>
      </c>
      <c r="X217" s="143">
        <v>5.5199999999999999E-2</v>
      </c>
      <c r="Y217" s="143"/>
      <c r="Z217" s="131" t="s">
        <v>375</v>
      </c>
      <c r="AA217" s="131" t="s">
        <v>375</v>
      </c>
      <c r="AB217" s="144"/>
    </row>
    <row r="218" spans="1:28" x14ac:dyDescent="0.25">
      <c r="A218" s="145" t="s">
        <v>421</v>
      </c>
      <c r="B218" s="146" t="s">
        <v>1142</v>
      </c>
      <c r="C218" s="147" t="s">
        <v>1324</v>
      </c>
      <c r="D218" s="148" t="s">
        <v>426</v>
      </c>
      <c r="E218" s="149" t="s">
        <v>1878</v>
      </c>
      <c r="F218" s="146" t="s">
        <v>424</v>
      </c>
      <c r="G218" s="147" t="s">
        <v>298</v>
      </c>
      <c r="H218" s="150"/>
      <c r="I218" s="151">
        <v>418</v>
      </c>
      <c r="J218" s="152">
        <v>6</v>
      </c>
      <c r="K218" s="153">
        <v>-5.0000000000000001E-3</v>
      </c>
      <c r="L218" s="153">
        <v>-1.8100000000000002E-2</v>
      </c>
      <c r="M218" s="153">
        <v>-5.5399999999999998E-2</v>
      </c>
      <c r="N218" s="153">
        <v>-0.1323</v>
      </c>
      <c r="O218" s="154">
        <v>14</v>
      </c>
      <c r="P218" s="152">
        <v>27172</v>
      </c>
      <c r="Q218" s="152">
        <v>11734</v>
      </c>
      <c r="R218" s="153">
        <v>1.3158000000000001</v>
      </c>
      <c r="S218" s="155"/>
      <c r="T218" s="156">
        <v>42551</v>
      </c>
      <c r="U218" s="157">
        <v>0.32</v>
      </c>
      <c r="V218" s="126" t="s">
        <v>468</v>
      </c>
      <c r="W218" s="159">
        <v>1.44E-2</v>
      </c>
      <c r="X218" s="159">
        <v>0.1724</v>
      </c>
      <c r="Y218" s="159"/>
      <c r="Z218" s="147" t="s">
        <v>413</v>
      </c>
      <c r="AA218" s="147" t="s">
        <v>375</v>
      </c>
      <c r="AB218" s="162"/>
    </row>
    <row r="219" spans="1:28" x14ac:dyDescent="0.25">
      <c r="A219" s="129" t="s">
        <v>694</v>
      </c>
      <c r="B219" s="130" t="s">
        <v>1142</v>
      </c>
      <c r="C219" s="131" t="s">
        <v>1325</v>
      </c>
      <c r="D219" s="132" t="s">
        <v>695</v>
      </c>
      <c r="E219" s="133" t="s">
        <v>1879</v>
      </c>
      <c r="F219" s="130" t="s">
        <v>696</v>
      </c>
      <c r="G219" s="131" t="s">
        <v>300</v>
      </c>
      <c r="H219" s="134" t="s">
        <v>446</v>
      </c>
      <c r="I219" s="135">
        <v>3494986</v>
      </c>
      <c r="J219" s="136">
        <v>103</v>
      </c>
      <c r="K219" s="137">
        <v>4.4400000000000002E-2</v>
      </c>
      <c r="L219" s="137">
        <v>5.3499999999999999E-2</v>
      </c>
      <c r="M219" s="137">
        <v>7.6999999999999999E-2</v>
      </c>
      <c r="N219" s="137">
        <v>0.1038</v>
      </c>
      <c r="O219" s="138">
        <v>98</v>
      </c>
      <c r="P219" s="136">
        <v>710706</v>
      </c>
      <c r="Q219" s="136">
        <v>742883</v>
      </c>
      <c r="R219" s="137">
        <v>-4.3299999999999998E-2</v>
      </c>
      <c r="S219" s="139"/>
      <c r="T219" s="140">
        <v>44742</v>
      </c>
      <c r="U219" s="141">
        <v>1.05</v>
      </c>
      <c r="V219" s="142" t="s">
        <v>468</v>
      </c>
      <c r="W219" s="143">
        <v>1.0699999999999999E-2</v>
      </c>
      <c r="X219" s="143">
        <v>0.12809999999999999</v>
      </c>
      <c r="Y219" s="143"/>
      <c r="Z219" s="131" t="s">
        <v>413</v>
      </c>
      <c r="AA219" s="131" t="s">
        <v>382</v>
      </c>
      <c r="AB219" s="144"/>
    </row>
    <row r="220" spans="1:28" x14ac:dyDescent="0.25">
      <c r="A220" s="145" t="s">
        <v>758</v>
      </c>
      <c r="B220" s="146" t="s">
        <v>1142</v>
      </c>
      <c r="C220" s="147" t="s">
        <v>1326</v>
      </c>
      <c r="D220" s="148" t="s">
        <v>1515</v>
      </c>
      <c r="E220" s="149" t="s">
        <v>1880</v>
      </c>
      <c r="F220" s="146" t="s">
        <v>759</v>
      </c>
      <c r="G220" s="147" t="s">
        <v>302</v>
      </c>
      <c r="H220" s="150"/>
      <c r="I220" s="151">
        <v>4315893</v>
      </c>
      <c r="J220" s="152">
        <v>109</v>
      </c>
      <c r="K220" s="153">
        <v>5.9999999999999995E-4</v>
      </c>
      <c r="L220" s="153">
        <v>-1.0800000000000001E-2</v>
      </c>
      <c r="M220" s="153">
        <v>7.9600000000000004E-2</v>
      </c>
      <c r="N220" s="153">
        <v>7.4700000000000003E-2</v>
      </c>
      <c r="O220" s="154">
        <v>100</v>
      </c>
      <c r="P220" s="152">
        <v>550704</v>
      </c>
      <c r="Q220" s="152">
        <v>601321</v>
      </c>
      <c r="R220" s="153">
        <v>-8.4199999999999997E-2</v>
      </c>
      <c r="S220" s="155"/>
      <c r="T220" s="156">
        <v>44742</v>
      </c>
      <c r="U220" s="157">
        <v>1.85</v>
      </c>
      <c r="V220" s="126" t="s">
        <v>468</v>
      </c>
      <c r="W220" s="159">
        <v>1.6500000000000001E-2</v>
      </c>
      <c r="X220" s="159">
        <v>0.19819999999999999</v>
      </c>
      <c r="Y220" s="159"/>
      <c r="Z220" s="147" t="s">
        <v>687</v>
      </c>
      <c r="AA220" s="147" t="s">
        <v>477</v>
      </c>
      <c r="AB220" s="160"/>
    </row>
    <row r="221" spans="1:28" x14ac:dyDescent="0.25">
      <c r="A221" s="129" t="s">
        <v>482</v>
      </c>
      <c r="B221" s="130" t="s">
        <v>1142</v>
      </c>
      <c r="C221" s="131" t="s">
        <v>1392</v>
      </c>
      <c r="D221" s="132" t="s">
        <v>484</v>
      </c>
      <c r="E221" s="133" t="s">
        <v>1881</v>
      </c>
      <c r="F221" s="130" t="s">
        <v>483</v>
      </c>
      <c r="G221" s="131" t="s">
        <v>302</v>
      </c>
      <c r="H221" s="134"/>
      <c r="I221" s="135">
        <v>2307799</v>
      </c>
      <c r="J221" s="136">
        <v>100</v>
      </c>
      <c r="K221" s="137">
        <v>2.0999999999999999E-3</v>
      </c>
      <c r="L221" s="137">
        <v>2.9700000000000001E-2</v>
      </c>
      <c r="M221" s="137">
        <v>0.1022</v>
      </c>
      <c r="N221" s="137">
        <v>0.2036</v>
      </c>
      <c r="O221" s="138">
        <v>97</v>
      </c>
      <c r="P221" s="136">
        <v>730787</v>
      </c>
      <c r="Q221" s="136">
        <v>754881</v>
      </c>
      <c r="R221" s="137">
        <v>-3.1899999999999998E-2</v>
      </c>
      <c r="S221" s="139"/>
      <c r="T221" s="140">
        <v>44754</v>
      </c>
      <c r="U221" s="141">
        <v>1.19</v>
      </c>
      <c r="V221" s="142" t="s">
        <v>468</v>
      </c>
      <c r="W221" s="143">
        <v>1.1900000000000001E-2</v>
      </c>
      <c r="X221" s="143">
        <v>0.1429</v>
      </c>
      <c r="Y221" s="143"/>
      <c r="Z221" s="131" t="s">
        <v>397</v>
      </c>
      <c r="AA221" s="131" t="s">
        <v>397</v>
      </c>
      <c r="AB221" s="144"/>
    </row>
    <row r="222" spans="1:28" x14ac:dyDescent="0.25">
      <c r="A222" s="145" t="s">
        <v>692</v>
      </c>
      <c r="B222" s="146" t="s">
        <v>1142</v>
      </c>
      <c r="C222" s="147" t="s">
        <v>1327</v>
      </c>
      <c r="D222" s="148" t="s">
        <v>1516</v>
      </c>
      <c r="E222" s="149" t="s">
        <v>1882</v>
      </c>
      <c r="F222" s="146" t="s">
        <v>693</v>
      </c>
      <c r="G222" s="147" t="s">
        <v>302</v>
      </c>
      <c r="H222" s="150"/>
      <c r="I222" s="151">
        <v>2261260</v>
      </c>
      <c r="J222" s="152">
        <v>97</v>
      </c>
      <c r="K222" s="153">
        <v>-7.1999999999999998E-3</v>
      </c>
      <c r="L222" s="153">
        <v>-3.8E-3</v>
      </c>
      <c r="M222" s="153">
        <v>5.7799999999999997E-2</v>
      </c>
      <c r="N222" s="153">
        <v>0.1154</v>
      </c>
      <c r="O222" s="154">
        <v>92</v>
      </c>
      <c r="P222" s="152">
        <v>1085688</v>
      </c>
      <c r="Q222" s="152">
        <v>1138766</v>
      </c>
      <c r="R222" s="153">
        <v>-4.6600000000000003E-2</v>
      </c>
      <c r="S222" s="155"/>
      <c r="T222" s="156">
        <v>44754</v>
      </c>
      <c r="U222" s="157">
        <v>1.42</v>
      </c>
      <c r="V222" s="126" t="s">
        <v>468</v>
      </c>
      <c r="W222" s="159">
        <v>1.44E-2</v>
      </c>
      <c r="X222" s="159">
        <v>0.17269999999999999</v>
      </c>
      <c r="Y222" s="159"/>
      <c r="Z222" s="147" t="s">
        <v>414</v>
      </c>
      <c r="AA222" s="147" t="s">
        <v>375</v>
      </c>
      <c r="AB222" s="162"/>
    </row>
    <row r="223" spans="1:28" x14ac:dyDescent="0.25">
      <c r="A223" s="129" t="s">
        <v>882</v>
      </c>
      <c r="B223" s="130" t="s">
        <v>1142</v>
      </c>
      <c r="C223" s="131" t="s">
        <v>1328</v>
      </c>
      <c r="D223" s="132" t="s">
        <v>1517</v>
      </c>
      <c r="E223" s="133" t="s">
        <v>1883</v>
      </c>
      <c r="F223" s="130" t="s">
        <v>884</v>
      </c>
      <c r="G223" s="131" t="s">
        <v>302</v>
      </c>
      <c r="H223" s="134"/>
      <c r="I223" s="135">
        <v>3742451</v>
      </c>
      <c r="J223" s="136">
        <v>10</v>
      </c>
      <c r="K223" s="137">
        <v>9.1000000000000004E-3</v>
      </c>
      <c r="L223" s="137">
        <v>4.0000000000000001E-3</v>
      </c>
      <c r="M223" s="137">
        <v>0.1241</v>
      </c>
      <c r="N223" s="137">
        <v>0.22689999999999999</v>
      </c>
      <c r="O223" s="138">
        <v>9</v>
      </c>
      <c r="P223" s="136">
        <v>672647</v>
      </c>
      <c r="Q223" s="136">
        <v>723790</v>
      </c>
      <c r="R223" s="137">
        <v>-7.0699999999999999E-2</v>
      </c>
      <c r="S223" s="139"/>
      <c r="T223" s="140">
        <v>44742</v>
      </c>
      <c r="U223" s="141">
        <v>0.13</v>
      </c>
      <c r="V223" s="142" t="s">
        <v>468</v>
      </c>
      <c r="W223" s="143">
        <v>1.2999999999999999E-2</v>
      </c>
      <c r="X223" s="143">
        <v>0.15570000000000001</v>
      </c>
      <c r="Y223" s="143"/>
      <c r="Z223" s="131" t="s">
        <v>414</v>
      </c>
      <c r="AA223" s="131" t="s">
        <v>799</v>
      </c>
      <c r="AB223" s="144"/>
    </row>
    <row r="224" spans="1:28" x14ac:dyDescent="0.25">
      <c r="A224" s="145" t="s">
        <v>537</v>
      </c>
      <c r="B224" s="146" t="s">
        <v>1142</v>
      </c>
      <c r="C224" s="147" t="s">
        <v>1329</v>
      </c>
      <c r="D224" s="148" t="s">
        <v>539</v>
      </c>
      <c r="E224" s="149" t="s">
        <v>1884</v>
      </c>
      <c r="F224" s="146" t="s">
        <v>538</v>
      </c>
      <c r="G224" s="147" t="s">
        <v>308</v>
      </c>
      <c r="H224" s="150"/>
      <c r="I224" s="151">
        <v>2260381</v>
      </c>
      <c r="J224" s="152">
        <v>98</v>
      </c>
      <c r="K224" s="153">
        <v>4.5999999999999999E-3</v>
      </c>
      <c r="L224" s="153">
        <v>7.4000000000000003E-3</v>
      </c>
      <c r="M224" s="153">
        <v>4.7000000000000002E-3</v>
      </c>
      <c r="N224" s="153">
        <v>2.53E-2</v>
      </c>
      <c r="O224" s="154">
        <v>115</v>
      </c>
      <c r="P224" s="152">
        <v>1359029</v>
      </c>
      <c r="Q224" s="152">
        <v>1159266</v>
      </c>
      <c r="R224" s="153">
        <v>0.17230000000000001</v>
      </c>
      <c r="S224" s="155"/>
      <c r="T224" s="156">
        <v>44742</v>
      </c>
      <c r="U224" s="157">
        <v>0.74</v>
      </c>
      <c r="V224" s="126" t="s">
        <v>468</v>
      </c>
      <c r="W224" s="159">
        <v>7.4999999999999997E-3</v>
      </c>
      <c r="X224" s="159">
        <v>9.0200000000000002E-2</v>
      </c>
      <c r="Y224" s="159"/>
      <c r="Z224" s="147" t="s">
        <v>406</v>
      </c>
      <c r="AA224" s="147" t="s">
        <v>375</v>
      </c>
      <c r="AB224" s="162"/>
    </row>
    <row r="225" spans="1:28" x14ac:dyDescent="0.25">
      <c r="A225" s="129" t="s">
        <v>670</v>
      </c>
      <c r="B225" s="130" t="s">
        <v>1142</v>
      </c>
      <c r="C225" s="131" t="s">
        <v>1330</v>
      </c>
      <c r="D225" s="132" t="s">
        <v>1518</v>
      </c>
      <c r="E225" s="133" t="s">
        <v>1885</v>
      </c>
      <c r="F225" s="130" t="s">
        <v>672</v>
      </c>
      <c r="G225" s="131" t="s">
        <v>302</v>
      </c>
      <c r="H225" s="134"/>
      <c r="I225" s="135">
        <v>325749</v>
      </c>
      <c r="J225" s="136">
        <v>76</v>
      </c>
      <c r="K225" s="137">
        <v>-6.3E-3</v>
      </c>
      <c r="L225" s="137">
        <v>2.0199999999999999E-2</v>
      </c>
      <c r="M225" s="137">
        <v>-3.95E-2</v>
      </c>
      <c r="N225" s="137">
        <v>-7.0599999999999996E-2</v>
      </c>
      <c r="O225" s="138">
        <v>86</v>
      </c>
      <c r="P225" s="136">
        <v>124045</v>
      </c>
      <c r="Q225" s="136">
        <v>108720</v>
      </c>
      <c r="R225" s="137">
        <v>0.14099999999999999</v>
      </c>
      <c r="S225" s="139"/>
      <c r="T225" s="140">
        <v>44750</v>
      </c>
      <c r="U225" s="141">
        <v>0.75</v>
      </c>
      <c r="V225" s="142" t="s">
        <v>468</v>
      </c>
      <c r="W225" s="143">
        <v>0.01</v>
      </c>
      <c r="X225" s="143">
        <v>0.1201</v>
      </c>
      <c r="Y225" s="143"/>
      <c r="Z225" s="131" t="s">
        <v>406</v>
      </c>
      <c r="AA225" s="131" t="s">
        <v>382</v>
      </c>
      <c r="AB225" s="144"/>
    </row>
    <row r="226" spans="1:28" x14ac:dyDescent="0.25">
      <c r="A226" s="145" t="s">
        <v>665</v>
      </c>
      <c r="B226" s="146" t="s">
        <v>1142</v>
      </c>
      <c r="C226" s="147" t="s">
        <v>1331</v>
      </c>
      <c r="D226" s="148" t="s">
        <v>1519</v>
      </c>
      <c r="E226" s="149" t="s">
        <v>1886</v>
      </c>
      <c r="F226" s="146" t="s">
        <v>666</v>
      </c>
      <c r="G226" s="147" t="s">
        <v>302</v>
      </c>
      <c r="H226" s="150"/>
      <c r="I226" s="151">
        <v>922012</v>
      </c>
      <c r="J226" s="152">
        <v>93</v>
      </c>
      <c r="K226" s="153">
        <v>-2.3599999999999999E-2</v>
      </c>
      <c r="L226" s="153">
        <v>-6.83E-2</v>
      </c>
      <c r="M226" s="153">
        <v>3.7900000000000003E-2</v>
      </c>
      <c r="N226" s="153">
        <v>0.11609999999999999</v>
      </c>
      <c r="O226" s="154">
        <v>94</v>
      </c>
      <c r="P226" s="152">
        <v>1385611</v>
      </c>
      <c r="Q226" s="152">
        <v>1371685</v>
      </c>
      <c r="R226" s="153">
        <v>1.0200000000000001E-2</v>
      </c>
      <c r="S226" s="155"/>
      <c r="T226" s="156">
        <v>44742</v>
      </c>
      <c r="U226" s="157">
        <v>1.3</v>
      </c>
      <c r="V226" s="126" t="s">
        <v>468</v>
      </c>
      <c r="W226" s="159">
        <v>1.2800000000000001E-2</v>
      </c>
      <c r="X226" s="159">
        <v>0.154</v>
      </c>
      <c r="Y226" s="159"/>
      <c r="Z226" s="147" t="s">
        <v>932</v>
      </c>
      <c r="AA226" s="147" t="s">
        <v>384</v>
      </c>
      <c r="AB226" s="160"/>
    </row>
    <row r="227" spans="1:28" x14ac:dyDescent="0.25">
      <c r="A227" s="129" t="s">
        <v>1345</v>
      </c>
      <c r="B227" s="130" t="s">
        <v>1142</v>
      </c>
      <c r="C227" s="131" t="s">
        <v>1355</v>
      </c>
      <c r="D227" s="132" t="s">
        <v>1348</v>
      </c>
      <c r="E227" s="133" t="s">
        <v>1887</v>
      </c>
      <c r="F227" s="130" t="s">
        <v>1351</v>
      </c>
      <c r="G227" s="131" t="s">
        <v>306</v>
      </c>
      <c r="H227" s="134"/>
      <c r="I227" s="135">
        <v>78764</v>
      </c>
      <c r="J227" s="136">
        <v>70</v>
      </c>
      <c r="K227" s="137">
        <v>-6.9999999999999999E-4</v>
      </c>
      <c r="L227" s="137">
        <v>-1.38E-2</v>
      </c>
      <c r="M227" s="137">
        <v>-5.0999999999999997E-2</v>
      </c>
      <c r="N227" s="137">
        <v>-0.2258</v>
      </c>
      <c r="O227" s="138">
        <v>120</v>
      </c>
      <c r="P227" s="136">
        <v>239487</v>
      </c>
      <c r="Q227" s="136">
        <v>139900</v>
      </c>
      <c r="R227" s="137">
        <v>0.71179999999999999</v>
      </c>
      <c r="S227" s="139"/>
      <c r="T227" s="140">
        <v>44742</v>
      </c>
      <c r="U227" s="141">
        <v>0.67</v>
      </c>
      <c r="V227" s="142" t="s">
        <v>468</v>
      </c>
      <c r="W227" s="143">
        <v>9.4000000000000004E-3</v>
      </c>
      <c r="X227" s="143">
        <v>0.1123</v>
      </c>
      <c r="Y227" s="143"/>
      <c r="Z227" s="131" t="s">
        <v>932</v>
      </c>
      <c r="AA227" s="131" t="s">
        <v>382</v>
      </c>
      <c r="AB227" s="144"/>
    </row>
    <row r="228" spans="1:28" x14ac:dyDescent="0.25">
      <c r="A228" s="145" t="s">
        <v>904</v>
      </c>
      <c r="B228" s="146" t="s">
        <v>1142</v>
      </c>
      <c r="C228" s="147" t="s">
        <v>1332</v>
      </c>
      <c r="D228" s="148" t="s">
        <v>1520</v>
      </c>
      <c r="E228" s="149" t="s">
        <v>1888</v>
      </c>
      <c r="F228" s="146" t="s">
        <v>907</v>
      </c>
      <c r="G228" s="147" t="s">
        <v>302</v>
      </c>
      <c r="H228" s="150"/>
      <c r="I228" s="151">
        <v>952482</v>
      </c>
      <c r="J228" s="152">
        <v>9</v>
      </c>
      <c r="K228" s="153">
        <v>4.3E-3</v>
      </c>
      <c r="L228" s="153">
        <v>2.9700000000000001E-2</v>
      </c>
      <c r="M228" s="153">
        <v>4.8500000000000001E-2</v>
      </c>
      <c r="N228" s="153">
        <v>5.8400000000000001E-2</v>
      </c>
      <c r="O228" s="154">
        <v>10</v>
      </c>
      <c r="P228" s="152">
        <v>310720</v>
      </c>
      <c r="Q228" s="152">
        <v>276840</v>
      </c>
      <c r="R228" s="153">
        <v>0.12239999999999999</v>
      </c>
      <c r="S228" s="155"/>
      <c r="T228" s="156">
        <v>44749</v>
      </c>
      <c r="U228" s="157">
        <v>0.14000000000000001</v>
      </c>
      <c r="V228" s="126" t="s">
        <v>468</v>
      </c>
      <c r="W228" s="159">
        <v>1.5100000000000001E-2</v>
      </c>
      <c r="X228" s="159">
        <v>0.18079999999999999</v>
      </c>
      <c r="Y228" s="159"/>
      <c r="Z228" s="147" t="s">
        <v>589</v>
      </c>
      <c r="AA228" s="147" t="s">
        <v>477</v>
      </c>
      <c r="AB228" s="162"/>
    </row>
    <row r="229" spans="1:28" x14ac:dyDescent="0.25">
      <c r="A229" s="129" t="s">
        <v>435</v>
      </c>
      <c r="B229" s="130" t="s">
        <v>305</v>
      </c>
      <c r="C229" s="131" t="s">
        <v>1333</v>
      </c>
      <c r="D229" s="132" t="s">
        <v>436</v>
      </c>
      <c r="E229" s="133" t="s">
        <v>1889</v>
      </c>
      <c r="F229" s="130" t="s">
        <v>437</v>
      </c>
      <c r="G229" s="131" t="s">
        <v>301</v>
      </c>
      <c r="H229" s="134"/>
      <c r="I229" s="135">
        <v>67877</v>
      </c>
      <c r="J229" s="136">
        <v>2</v>
      </c>
      <c r="K229" s="137">
        <v>-2.4299999999999999E-2</v>
      </c>
      <c r="L229" s="137">
        <v>-4.2900000000000001E-2</v>
      </c>
      <c r="M229" s="137">
        <v>-0.51090000000000002</v>
      </c>
      <c r="N229" s="137">
        <v>-0.32319999999999999</v>
      </c>
      <c r="O229" s="138">
        <v>7</v>
      </c>
      <c r="P229" s="136">
        <v>65560</v>
      </c>
      <c r="Q229" s="136">
        <v>18919</v>
      </c>
      <c r="R229" s="137">
        <v>2.4651999999999998</v>
      </c>
      <c r="S229" s="139"/>
      <c r="T229" s="140"/>
      <c r="U229" s="141"/>
      <c r="V229" s="142" t="s">
        <v>468</v>
      </c>
      <c r="W229" s="143"/>
      <c r="X229" s="143"/>
      <c r="Y229" s="143"/>
      <c r="Z229" s="131" t="s">
        <v>376</v>
      </c>
      <c r="AA229" s="131" t="s">
        <v>376</v>
      </c>
      <c r="AB229" s="144"/>
    </row>
    <row r="230" spans="1:28" x14ac:dyDescent="0.25">
      <c r="A230" s="145" t="s">
        <v>1346</v>
      </c>
      <c r="B230" s="146" t="s">
        <v>1142</v>
      </c>
      <c r="C230" s="147" t="s">
        <v>1356</v>
      </c>
      <c r="D230" s="148" t="s">
        <v>1521</v>
      </c>
      <c r="E230" s="149" t="s">
        <v>1890</v>
      </c>
      <c r="F230" s="146" t="s">
        <v>1352</v>
      </c>
      <c r="G230" s="147" t="s">
        <v>304</v>
      </c>
      <c r="H230" s="150"/>
      <c r="I230" s="151">
        <v>207969</v>
      </c>
      <c r="J230" s="152">
        <v>7</v>
      </c>
      <c r="K230" s="153">
        <v>-5.7000000000000002E-3</v>
      </c>
      <c r="L230" s="153">
        <v>-1.38E-2</v>
      </c>
      <c r="M230" s="153">
        <v>-4.0099999999999997E-2</v>
      </c>
      <c r="N230" s="153">
        <v>-0.1726</v>
      </c>
      <c r="O230" s="154">
        <v>9</v>
      </c>
      <c r="P230" s="152">
        <v>255230</v>
      </c>
      <c r="Q230" s="152">
        <v>188624</v>
      </c>
      <c r="R230" s="153">
        <v>0.35310000000000002</v>
      </c>
      <c r="S230" s="155"/>
      <c r="T230" s="156">
        <v>44742</v>
      </c>
      <c r="U230" s="157">
        <v>7.0000000000000007E-2</v>
      </c>
      <c r="V230" s="126" t="s">
        <v>468</v>
      </c>
      <c r="W230" s="159">
        <v>0.01</v>
      </c>
      <c r="X230" s="159">
        <v>0.1205</v>
      </c>
      <c r="Y230" s="159"/>
      <c r="Z230" s="147" t="s">
        <v>405</v>
      </c>
      <c r="AA230" s="147" t="s">
        <v>382</v>
      </c>
      <c r="AB230" s="162"/>
    </row>
    <row r="231" spans="1:28" x14ac:dyDescent="0.25">
      <c r="A231" s="129" t="s">
        <v>732</v>
      </c>
      <c r="B231" s="130" t="s">
        <v>1142</v>
      </c>
      <c r="C231" s="131" t="s">
        <v>1334</v>
      </c>
      <c r="D231" s="132" t="s">
        <v>733</v>
      </c>
      <c r="E231" s="133" t="s">
        <v>1891</v>
      </c>
      <c r="F231" s="130" t="s">
        <v>734</v>
      </c>
      <c r="G231" s="131" t="s">
        <v>302</v>
      </c>
      <c r="H231" s="134"/>
      <c r="I231" s="135">
        <v>73503</v>
      </c>
      <c r="J231" s="136">
        <v>7</v>
      </c>
      <c r="K231" s="137">
        <v>1.5E-3</v>
      </c>
      <c r="L231" s="137">
        <v>4.4000000000000003E-3</v>
      </c>
      <c r="M231" s="137">
        <v>-4.2000000000000003E-2</v>
      </c>
      <c r="N231" s="137">
        <v>-0.1361</v>
      </c>
      <c r="O231" s="138">
        <v>9</v>
      </c>
      <c r="P231" s="136">
        <v>70681</v>
      </c>
      <c r="Q231" s="136">
        <v>55815</v>
      </c>
      <c r="R231" s="137">
        <v>0.26629999999999998</v>
      </c>
      <c r="S231" s="139"/>
      <c r="T231" s="140">
        <v>44742</v>
      </c>
      <c r="U231" s="141">
        <v>0.06</v>
      </c>
      <c r="V231" s="142" t="s">
        <v>468</v>
      </c>
      <c r="W231" s="143">
        <v>8.6999999999999994E-3</v>
      </c>
      <c r="X231" s="143">
        <v>0.10390000000000001</v>
      </c>
      <c r="Y231" s="143"/>
      <c r="Z231" s="131" t="s">
        <v>405</v>
      </c>
      <c r="AA231" s="131" t="s">
        <v>382</v>
      </c>
      <c r="AB231" s="144"/>
    </row>
    <row r="232" spans="1:28" x14ac:dyDescent="0.25">
      <c r="A232" s="145" t="s">
        <v>621</v>
      </c>
      <c r="B232" s="146" t="s">
        <v>1142</v>
      </c>
      <c r="C232" s="147" t="s">
        <v>1335</v>
      </c>
      <c r="D232" s="148" t="s">
        <v>625</v>
      </c>
      <c r="E232" s="149" t="s">
        <v>1892</v>
      </c>
      <c r="F232" s="146" t="s">
        <v>623</v>
      </c>
      <c r="G232" s="147" t="s">
        <v>300</v>
      </c>
      <c r="H232" s="150"/>
      <c r="I232" s="151">
        <v>1109891</v>
      </c>
      <c r="J232" s="152">
        <v>44</v>
      </c>
      <c r="K232" s="153">
        <v>4.3499999999999997E-2</v>
      </c>
      <c r="L232" s="153">
        <v>8.6999999999999994E-3</v>
      </c>
      <c r="M232" s="153">
        <v>-0.18029999999999999</v>
      </c>
      <c r="N232" s="153">
        <v>-0.18160000000000001</v>
      </c>
      <c r="O232" s="154">
        <v>54</v>
      </c>
      <c r="P232" s="152">
        <v>894547</v>
      </c>
      <c r="Q232" s="152">
        <v>731687</v>
      </c>
      <c r="R232" s="153">
        <v>0.22259999999999999</v>
      </c>
      <c r="S232" s="155"/>
      <c r="T232" s="156">
        <v>44742</v>
      </c>
      <c r="U232" s="157">
        <v>0.34</v>
      </c>
      <c r="V232" s="126" t="s">
        <v>468</v>
      </c>
      <c r="W232" s="159">
        <v>7.7000000000000002E-3</v>
      </c>
      <c r="X232" s="159">
        <v>9.2499999999999999E-2</v>
      </c>
      <c r="Y232" s="159"/>
      <c r="Z232" s="147" t="s">
        <v>405</v>
      </c>
      <c r="AA232" s="147" t="s">
        <v>382</v>
      </c>
      <c r="AB232" s="160"/>
    </row>
    <row r="233" spans="1:28" x14ac:dyDescent="0.25">
      <c r="A233" s="129" t="s">
        <v>66</v>
      </c>
      <c r="B233" s="130" t="s">
        <v>1142</v>
      </c>
      <c r="C233" s="131" t="s">
        <v>1336</v>
      </c>
      <c r="D233" s="132" t="s">
        <v>294</v>
      </c>
      <c r="E233" s="133" t="s">
        <v>1893</v>
      </c>
      <c r="F233" s="130" t="s">
        <v>369</v>
      </c>
      <c r="G233" s="131" t="s">
        <v>300</v>
      </c>
      <c r="H233" s="134" t="s">
        <v>446</v>
      </c>
      <c r="I233" s="135">
        <v>1652673</v>
      </c>
      <c r="J233" s="136">
        <v>101</v>
      </c>
      <c r="K233" s="137">
        <v>6.1000000000000004E-3</v>
      </c>
      <c r="L233" s="137">
        <v>5.8999999999999999E-3</v>
      </c>
      <c r="M233" s="137">
        <v>2.3900000000000001E-2</v>
      </c>
      <c r="N233" s="137">
        <v>-2.69E-2</v>
      </c>
      <c r="O233" s="138">
        <v>115</v>
      </c>
      <c r="P233" s="136">
        <v>2032393</v>
      </c>
      <c r="Q233" s="136">
        <v>1785373</v>
      </c>
      <c r="R233" s="137">
        <v>0.1384</v>
      </c>
      <c r="S233" s="139"/>
      <c r="T233" s="140">
        <v>44742</v>
      </c>
      <c r="U233" s="141">
        <v>0.7</v>
      </c>
      <c r="V233" s="142"/>
      <c r="W233" s="143">
        <v>6.8999999999999999E-3</v>
      </c>
      <c r="X233" s="143">
        <v>8.3199999999999996E-2</v>
      </c>
      <c r="Y233" s="143"/>
      <c r="Z233" s="131" t="s">
        <v>405</v>
      </c>
      <c r="AA233" s="131" t="s">
        <v>382</v>
      </c>
      <c r="AB233" s="144"/>
    </row>
    <row r="234" spans="1:28" x14ac:dyDescent="0.25">
      <c r="A234" s="145" t="s">
        <v>1140</v>
      </c>
      <c r="B234" s="146" t="s">
        <v>1142</v>
      </c>
      <c r="C234" s="147" t="s">
        <v>1415</v>
      </c>
      <c r="D234" s="148" t="s">
        <v>1416</v>
      </c>
      <c r="E234" s="149" t="s">
        <v>1894</v>
      </c>
      <c r="F234" s="146" t="s">
        <v>1418</v>
      </c>
      <c r="G234" s="147" t="s">
        <v>302</v>
      </c>
      <c r="H234" s="150"/>
      <c r="I234" s="151">
        <v>39576</v>
      </c>
      <c r="J234" s="152">
        <v>90</v>
      </c>
      <c r="K234" s="153">
        <v>1.4E-3</v>
      </c>
      <c r="L234" s="153">
        <v>1.4999999999999999E-2</v>
      </c>
      <c r="M234" s="153">
        <v>0.1517</v>
      </c>
      <c r="N234" s="153">
        <v>0.16420000000000001</v>
      </c>
      <c r="O234" s="154">
        <v>95</v>
      </c>
      <c r="P234" s="152">
        <v>78793</v>
      </c>
      <c r="Q234" s="152">
        <v>74512</v>
      </c>
      <c r="R234" s="153"/>
      <c r="S234" s="155"/>
      <c r="T234" s="156">
        <v>44742</v>
      </c>
      <c r="U234" s="157"/>
      <c r="V234" s="161"/>
      <c r="W234" s="159"/>
      <c r="X234" s="159"/>
      <c r="Y234" s="159"/>
      <c r="Z234" s="147" t="s">
        <v>378</v>
      </c>
      <c r="AA234" s="147" t="s">
        <v>378</v>
      </c>
      <c r="AB234" s="162"/>
    </row>
    <row r="235" spans="1:28" x14ac:dyDescent="0.25">
      <c r="A235" s="129" t="s">
        <v>1527</v>
      </c>
      <c r="B235" s="130" t="s">
        <v>1142</v>
      </c>
      <c r="C235" s="131" t="s">
        <v>1592</v>
      </c>
      <c r="D235" s="132" t="s">
        <v>1591</v>
      </c>
      <c r="E235" s="133" t="s">
        <v>1895</v>
      </c>
      <c r="F235" s="130" t="s">
        <v>1590</v>
      </c>
      <c r="G235" s="131" t="s">
        <v>300</v>
      </c>
      <c r="H235" s="134"/>
      <c r="I235" s="135">
        <v>554700</v>
      </c>
      <c r="J235" s="136">
        <v>10</v>
      </c>
      <c r="K235" s="137">
        <v>-1E-3</v>
      </c>
      <c r="L235" s="137">
        <v>-2.6800000000000001E-2</v>
      </c>
      <c r="M235" s="137"/>
      <c r="N235" s="137"/>
      <c r="O235" s="138">
        <v>10</v>
      </c>
      <c r="P235" s="136">
        <v>251076</v>
      </c>
      <c r="Q235" s="136">
        <v>245627</v>
      </c>
      <c r="R235" s="137"/>
      <c r="S235" s="139"/>
      <c r="T235" s="140">
        <v>44742</v>
      </c>
      <c r="U235" s="141"/>
      <c r="V235" s="142"/>
      <c r="W235" s="143"/>
      <c r="X235" s="143"/>
      <c r="Y235" s="143"/>
      <c r="Z235" s="131" t="s">
        <v>1589</v>
      </c>
      <c r="AA235" s="131" t="s">
        <v>902</v>
      </c>
      <c r="AB235" s="144"/>
    </row>
    <row r="236" spans="1:28" x14ac:dyDescent="0.25">
      <c r="A236" s="145" t="s">
        <v>68</v>
      </c>
      <c r="B236" s="146" t="s">
        <v>1142</v>
      </c>
      <c r="C236" s="147" t="s">
        <v>1337</v>
      </c>
      <c r="D236" s="148" t="s">
        <v>296</v>
      </c>
      <c r="E236" s="149" t="s">
        <v>1896</v>
      </c>
      <c r="F236" s="146" t="s">
        <v>371</v>
      </c>
      <c r="G236" s="147" t="s">
        <v>298</v>
      </c>
      <c r="H236" s="150"/>
      <c r="I236" s="151">
        <v>82739</v>
      </c>
      <c r="J236" s="152">
        <v>14</v>
      </c>
      <c r="K236" s="153">
        <v>-2.0899999999999998E-2</v>
      </c>
      <c r="L236" s="153">
        <v>-8.3599999999999994E-2</v>
      </c>
      <c r="M236" s="153">
        <v>-0.34739999999999999</v>
      </c>
      <c r="N236" s="153">
        <v>-0.63900000000000001</v>
      </c>
      <c r="O236" s="154">
        <v>53</v>
      </c>
      <c r="P236" s="152">
        <v>127915</v>
      </c>
      <c r="Q236" s="152">
        <v>32838</v>
      </c>
      <c r="R236" s="153"/>
      <c r="S236" s="155"/>
      <c r="T236" s="156">
        <v>44742</v>
      </c>
      <c r="U236" s="157"/>
      <c r="V236" s="161"/>
      <c r="W236" s="159"/>
      <c r="X236" s="159"/>
      <c r="Y236" s="159"/>
      <c r="Z236" s="147" t="s">
        <v>492</v>
      </c>
      <c r="AA236" s="147" t="s">
        <v>374</v>
      </c>
      <c r="AB236" s="162"/>
    </row>
    <row r="237" spans="1:28" x14ac:dyDescent="0.25">
      <c r="A237" s="129" t="s">
        <v>641</v>
      </c>
      <c r="B237" s="130" t="s">
        <v>1142</v>
      </c>
      <c r="C237" s="131" t="s">
        <v>1338</v>
      </c>
      <c r="D237" s="132" t="s">
        <v>643</v>
      </c>
      <c r="E237" s="133" t="s">
        <v>1897</v>
      </c>
      <c r="F237" s="130" t="s">
        <v>642</v>
      </c>
      <c r="G237" s="131" t="s">
        <v>302</v>
      </c>
      <c r="H237" s="134"/>
      <c r="I237" s="135">
        <v>1115422</v>
      </c>
      <c r="J237" s="136">
        <v>93</v>
      </c>
      <c r="K237" s="137">
        <v>7.4999999999999997E-3</v>
      </c>
      <c r="L237" s="137">
        <v>-3.0000000000000001E-3</v>
      </c>
      <c r="M237" s="137">
        <v>4.4200000000000003E-2</v>
      </c>
      <c r="N237" s="137">
        <v>4.1000000000000002E-2</v>
      </c>
      <c r="O237" s="138">
        <v>97</v>
      </c>
      <c r="P237" s="136">
        <v>847790</v>
      </c>
      <c r="Q237" s="136">
        <v>810985</v>
      </c>
      <c r="R237" s="137"/>
      <c r="S237" s="139"/>
      <c r="T237" s="140">
        <v>44742</v>
      </c>
      <c r="U237" s="141"/>
      <c r="V237" s="142"/>
      <c r="W237" s="143"/>
      <c r="X237" s="143"/>
      <c r="Y237" s="143"/>
      <c r="Z237" s="131" t="s">
        <v>579</v>
      </c>
      <c r="AA237" s="131" t="s">
        <v>477</v>
      </c>
      <c r="AB237" s="144"/>
    </row>
    <row r="238" spans="1:28" x14ac:dyDescent="0.25">
      <c r="A238" s="145" t="s">
        <v>463</v>
      </c>
      <c r="B238" s="146" t="s">
        <v>1142</v>
      </c>
      <c r="C238" s="147" t="s">
        <v>1339</v>
      </c>
      <c r="D238" s="148" t="s">
        <v>465</v>
      </c>
      <c r="E238" s="149" t="s">
        <v>1898</v>
      </c>
      <c r="F238" s="146" t="s">
        <v>464</v>
      </c>
      <c r="G238" s="147" t="s">
        <v>304</v>
      </c>
      <c r="H238" s="150"/>
      <c r="I238" s="151">
        <v>501609</v>
      </c>
      <c r="J238" s="152">
        <v>70</v>
      </c>
      <c r="K238" s="153">
        <v>-3.3E-3</v>
      </c>
      <c r="L238" s="153">
        <v>-3.2899999999999999E-2</v>
      </c>
      <c r="M238" s="153">
        <v>-0.21279999999999999</v>
      </c>
      <c r="N238" s="153">
        <v>-0.23630000000000001</v>
      </c>
      <c r="O238" s="154">
        <v>109</v>
      </c>
      <c r="P238" s="152">
        <v>780121</v>
      </c>
      <c r="Q238" s="152">
        <v>501888</v>
      </c>
      <c r="R238" s="153"/>
      <c r="S238" s="155"/>
      <c r="T238" s="156">
        <v>44760</v>
      </c>
      <c r="U238" s="157"/>
      <c r="V238" s="158"/>
      <c r="W238" s="159"/>
      <c r="X238" s="159"/>
      <c r="Y238" s="159"/>
      <c r="Z238" s="147" t="s">
        <v>579</v>
      </c>
      <c r="AA238" s="147" t="s">
        <v>477</v>
      </c>
      <c r="AB238" s="160"/>
    </row>
    <row r="239" spans="1:28" x14ac:dyDescent="0.25">
      <c r="A239" s="129" t="s">
        <v>69</v>
      </c>
      <c r="B239" s="130" t="s">
        <v>1142</v>
      </c>
      <c r="C239" s="131" t="s">
        <v>1340</v>
      </c>
      <c r="D239" s="132" t="s">
        <v>297</v>
      </c>
      <c r="E239" s="133" t="s">
        <v>1899</v>
      </c>
      <c r="F239" s="130" t="s">
        <v>372</v>
      </c>
      <c r="G239" s="131" t="s">
        <v>301</v>
      </c>
      <c r="H239" s="134" t="s">
        <v>446</v>
      </c>
      <c r="I239" s="135">
        <v>2318262</v>
      </c>
      <c r="J239" s="136">
        <v>95</v>
      </c>
      <c r="K239" s="137">
        <v>3.3999999999999998E-3</v>
      </c>
      <c r="L239" s="137">
        <v>1.38E-2</v>
      </c>
      <c r="M239" s="137">
        <v>8.0999999999999996E-3</v>
      </c>
      <c r="N239" s="137">
        <v>1.1000000000000001E-3</v>
      </c>
      <c r="O239" s="138">
        <v>99</v>
      </c>
      <c r="P239" s="136">
        <v>1853520</v>
      </c>
      <c r="Q239" s="136">
        <v>1780167</v>
      </c>
      <c r="R239" s="137"/>
      <c r="S239" s="139"/>
      <c r="T239" s="140">
        <v>44760</v>
      </c>
      <c r="U239" s="141"/>
      <c r="V239" s="142"/>
      <c r="W239" s="143"/>
      <c r="X239" s="143"/>
      <c r="Y239" s="143"/>
      <c r="Z239" s="131" t="s">
        <v>579</v>
      </c>
      <c r="AA239" s="131" t="s">
        <v>933</v>
      </c>
      <c r="AB239" s="144"/>
    </row>
    <row r="240" spans="1:28" x14ac:dyDescent="0.25">
      <c r="A240" s="145" t="s">
        <v>674</v>
      </c>
      <c r="B240" s="146" t="s">
        <v>1142</v>
      </c>
      <c r="C240" s="147" t="s">
        <v>1341</v>
      </c>
      <c r="D240" s="148" t="s">
        <v>675</v>
      </c>
      <c r="E240" s="149" t="s">
        <v>1900</v>
      </c>
      <c r="F240" s="146" t="s">
        <v>676</v>
      </c>
      <c r="G240" s="147" t="s">
        <v>302</v>
      </c>
      <c r="H240" s="150"/>
      <c r="I240" s="151">
        <v>641492</v>
      </c>
      <c r="J240" s="152">
        <v>7</v>
      </c>
      <c r="K240" s="153">
        <v>7.0000000000000001E-3</v>
      </c>
      <c r="L240" s="153">
        <v>2.2800000000000001E-2</v>
      </c>
      <c r="M240" s="153">
        <v>-7.0499999999999993E-2</v>
      </c>
      <c r="N240" s="153">
        <v>-0.1545</v>
      </c>
      <c r="O240" s="154">
        <v>9</v>
      </c>
      <c r="P240" s="152">
        <v>368633</v>
      </c>
      <c r="Q240" s="152">
        <v>311342</v>
      </c>
      <c r="R240" s="153"/>
      <c r="S240" s="155"/>
      <c r="T240" s="156">
        <v>44742</v>
      </c>
      <c r="U240" s="157"/>
      <c r="V240" s="161"/>
      <c r="W240" s="159"/>
      <c r="X240" s="159"/>
      <c r="Y240" s="159"/>
      <c r="Z240" s="147" t="s">
        <v>579</v>
      </c>
      <c r="AA240" s="147" t="s">
        <v>933</v>
      </c>
      <c r="AB240" s="162"/>
    </row>
    <row r="241" spans="1:28" x14ac:dyDescent="0.25">
      <c r="A241" s="129"/>
      <c r="B241" s="130"/>
      <c r="C241" s="131"/>
      <c r="D241" s="132"/>
      <c r="E241" s="133"/>
      <c r="F241" s="130"/>
      <c r="G241" s="131"/>
      <c r="H241" s="134" t="s">
        <v>446</v>
      </c>
      <c r="I241" s="135"/>
      <c r="J241" s="136"/>
      <c r="K241" s="137"/>
      <c r="L241" s="137"/>
      <c r="M241" s="137"/>
      <c r="N241" s="137"/>
      <c r="O241" s="138"/>
      <c r="P241" s="136"/>
      <c r="Q241" s="136"/>
      <c r="R241" s="137"/>
      <c r="S241" s="139"/>
      <c r="T241" s="140"/>
      <c r="U241" s="141"/>
      <c r="V241" s="142"/>
      <c r="W241" s="143"/>
      <c r="X241" s="143"/>
      <c r="Y241" s="143"/>
      <c r="Z241" s="131"/>
      <c r="AA241" s="131"/>
      <c r="AB241" s="144"/>
    </row>
    <row r="242" spans="1:28" x14ac:dyDescent="0.25">
      <c r="A242" s="145"/>
      <c r="B242" s="146"/>
      <c r="C242" s="147"/>
      <c r="D242" s="148"/>
      <c r="E242" s="149"/>
      <c r="F242" s="146"/>
      <c r="G242" s="147"/>
      <c r="H242" s="150"/>
      <c r="I242" s="151"/>
      <c r="J242" s="152"/>
      <c r="K242" s="153"/>
      <c r="L242" s="153"/>
      <c r="M242" s="153"/>
      <c r="N242" s="153"/>
      <c r="O242" s="154"/>
      <c r="P242" s="152"/>
      <c r="Q242" s="152"/>
      <c r="R242" s="153"/>
      <c r="S242" s="155"/>
      <c r="T242" s="156"/>
      <c r="U242" s="157" t="str">
        <f>IF(T242="","",_xll.ECONOMATICA(A242,"Divid per Share","1d",IF(T242=$T$6,WORKDAY(T242,2),WORKDAY(T242,1)),,,"ORIGINAL CURRENCY",,"false","false","Valor do Último Dividendo Distribuição"))</f>
        <v/>
      </c>
      <c r="V242" s="161"/>
      <c r="W242" s="159" t="str">
        <f>IFERROR(IF(T242="","",_xll.ECONOMATICA(A242,"Div Yld (start)","1d",IF(T242=$T$6,WORKDAY(T242,2),WORKDAY(T242,1)),,,"ORIGINAL CURRENCY","decimal","false","false","Valor do Último Dividendo Distribuição")),"")</f>
        <v/>
      </c>
      <c r="X242" s="159"/>
      <c r="Y242" s="159"/>
      <c r="Z242" s="147"/>
      <c r="AA242" s="147"/>
      <c r="AB242" s="162"/>
    </row>
    <row r="243" spans="1:28" x14ac:dyDescent="0.25">
      <c r="A243" s="129"/>
      <c r="B243" s="130"/>
      <c r="C243" s="131"/>
      <c r="D243" s="132"/>
      <c r="E243" s="133"/>
      <c r="F243" s="130"/>
      <c r="G243" s="131"/>
      <c r="H243" s="134"/>
      <c r="I243" s="135"/>
      <c r="J243" s="136"/>
      <c r="K243" s="137"/>
      <c r="L243" s="137"/>
      <c r="M243" s="137"/>
      <c r="N243" s="137"/>
      <c r="O243" s="138"/>
      <c r="P243" s="136"/>
      <c r="Q243" s="136"/>
      <c r="R243" s="137"/>
      <c r="S243" s="139"/>
      <c r="T243" s="140"/>
      <c r="U243" s="141" t="str">
        <f>IF(T243="","",_xll.ECONOMATICA(A243,"Divid per Share","1d",IF(T243=$T$6,WORKDAY(T243,2),WORKDAY(T243,1)),,,"ORIGINAL CURRENCY",,"false","false","Valor do Último Dividendo Distribuição"))</f>
        <v/>
      </c>
      <c r="V243" s="142"/>
      <c r="W243" s="143" t="str">
        <f>IFERROR(IF(T243="","",_xll.ECONOMATICA(A243,"Div Yld (start)","1d",IF(T243=$T$6,WORKDAY(T243,2),WORKDAY(T243,1)),,,"ORIGINAL CURRENCY","decimal","false","false","Valor do Último Dividendo Distribuição")),"")</f>
        <v/>
      </c>
      <c r="X243" s="143"/>
      <c r="Y243" s="143"/>
      <c r="Z243" s="131"/>
      <c r="AA243" s="131"/>
      <c r="AB243" s="144"/>
    </row>
    <row r="244" spans="1:28" x14ac:dyDescent="0.25">
      <c r="A244" s="145"/>
      <c r="B244" s="146"/>
      <c r="C244" s="147"/>
      <c r="D244" s="148"/>
      <c r="E244" s="149"/>
      <c r="F244" s="146"/>
      <c r="G244" s="147"/>
      <c r="H244" s="150"/>
      <c r="I244" s="151"/>
      <c r="J244" s="152"/>
      <c r="K244" s="153"/>
      <c r="L244" s="153"/>
      <c r="M244" s="153"/>
      <c r="N244" s="153"/>
      <c r="O244" s="154"/>
      <c r="P244" s="152"/>
      <c r="Q244" s="152"/>
      <c r="R244" s="153"/>
      <c r="S244" s="155"/>
      <c r="T244" s="156"/>
      <c r="U244" s="157" t="str">
        <f>IF(T244="","",_xll.ECONOMATICA(A244,"Divid per Share","1d",IF(T244=$T$6,WORKDAY(T244,2),WORKDAY(T244,1)),,,"ORIGINAL CURRENCY",,"false","false","Valor do Último Dividendo Distribuição"))</f>
        <v/>
      </c>
      <c r="V244" s="158"/>
      <c r="W244" s="159" t="str">
        <f>IFERROR(IF(T244="","",_xll.ECONOMATICA(A244,"Div Yld (start)","1d",IF(T244=$T$6,WORKDAY(T244,2),WORKDAY(T244,1)),,,"ORIGINAL CURRENCY","decimal","false","false","Valor do Último Dividendo Distribuição")),"")</f>
        <v/>
      </c>
      <c r="X244" s="159"/>
      <c r="Y244" s="159"/>
      <c r="Z244" s="147"/>
      <c r="AA244" s="147"/>
      <c r="AB244" s="160"/>
    </row>
    <row r="245" spans="1:28" x14ac:dyDescent="0.25">
      <c r="A245" s="129"/>
      <c r="B245" s="130"/>
      <c r="C245" s="131"/>
      <c r="D245" s="132"/>
      <c r="E245" s="133"/>
      <c r="F245" s="130"/>
      <c r="G245" s="131"/>
      <c r="H245" s="134"/>
      <c r="I245" s="135"/>
      <c r="J245" s="136"/>
      <c r="K245" s="137"/>
      <c r="L245" s="137"/>
      <c r="M245" s="137"/>
      <c r="N245" s="137"/>
      <c r="O245" s="138"/>
      <c r="P245" s="136"/>
      <c r="Q245" s="136"/>
      <c r="R245" s="137"/>
      <c r="S245" s="139"/>
      <c r="T245" s="140"/>
      <c r="U245" s="141" t="str">
        <f>IF(T245="","",_xll.ECONOMATICA(A245,"Divid per Share","1d",IF(T245=$T$6,WORKDAY(T245,2),WORKDAY(T245,1)),,,"ORIGINAL CURRENCY",,"false","false","Valor do Último Dividendo Distribuição"))</f>
        <v/>
      </c>
      <c r="V245" s="142"/>
      <c r="W245" s="143" t="str">
        <f>IFERROR(IF(T245="","",_xll.ECONOMATICA(A245,"Div Yld (start)","1d",IF(T245=$T$6,WORKDAY(T245,2),WORKDAY(T245,1)),,,"ORIGINAL CURRENCY","decimal","false","false","Valor do Último Dividendo Distribuição")),"")</f>
        <v/>
      </c>
      <c r="X245" s="143"/>
      <c r="Y245" s="143"/>
      <c r="Z245" s="131"/>
      <c r="AA245" s="131"/>
      <c r="AB245" s="144"/>
    </row>
    <row r="246" spans="1:28" x14ac:dyDescent="0.25">
      <c r="A246" s="145"/>
      <c r="B246" s="146"/>
      <c r="C246" s="147"/>
      <c r="D246" s="148"/>
      <c r="E246" s="149"/>
      <c r="F246" s="146"/>
      <c r="G246" s="147"/>
      <c r="H246" s="150"/>
      <c r="I246" s="151"/>
      <c r="J246" s="152"/>
      <c r="K246" s="153"/>
      <c r="L246" s="153"/>
      <c r="M246" s="153"/>
      <c r="N246" s="153"/>
      <c r="O246" s="154"/>
      <c r="P246" s="152"/>
      <c r="Q246" s="152"/>
      <c r="R246" s="153"/>
      <c r="S246" s="155"/>
      <c r="T246" s="156"/>
      <c r="U246" s="157" t="str">
        <f>IF(T246="","",_xll.ECONOMATICA(A246,"Divid per Share","1d",IF(T246=$T$6,WORKDAY(T246,2),WORKDAY(T246,1)),,,"ORIGINAL CURRENCY",,"false","false","Valor do Último Dividendo Distribuição"))</f>
        <v/>
      </c>
      <c r="V246" s="161"/>
      <c r="W246" s="159" t="str">
        <f>IFERROR(IF(T246="","",_xll.ECONOMATICA(A246,"Div Yld (start)","1d",IF(T246=$T$6,WORKDAY(T246,2),WORKDAY(T246,1)),,,"ORIGINAL CURRENCY","decimal","false","false","Valor do Último Dividendo Distribuição")),"")</f>
        <v/>
      </c>
      <c r="X246" s="159"/>
      <c r="Y246" s="159"/>
      <c r="Z246" s="147"/>
      <c r="AA246" s="147"/>
      <c r="AB246" s="162"/>
    </row>
    <row r="247" spans="1:28" x14ac:dyDescent="0.25">
      <c r="A247" s="129"/>
      <c r="B247" s="130"/>
      <c r="C247" s="131"/>
      <c r="D247" s="132"/>
      <c r="E247" s="133"/>
      <c r="F247" s="130"/>
      <c r="G247" s="131"/>
      <c r="H247" s="134"/>
      <c r="I247" s="135"/>
      <c r="J247" s="136"/>
      <c r="K247" s="137"/>
      <c r="L247" s="137"/>
      <c r="M247" s="137"/>
      <c r="N247" s="137"/>
      <c r="O247" s="138"/>
      <c r="P247" s="136"/>
      <c r="Q247" s="136"/>
      <c r="R247" s="137"/>
      <c r="S247" s="139"/>
      <c r="T247" s="140"/>
      <c r="U247" s="141" t="str">
        <f>IF(T247="","",_xll.ECONOMATICA(A247,"Divid per Share","1d",IF(T247=$T$6,WORKDAY(T247,2),WORKDAY(T247,1)),,,"ORIGINAL CURRENCY",,"false","false","Valor do Último Dividendo Distribuição"))</f>
        <v/>
      </c>
      <c r="V247" s="142"/>
      <c r="W247" s="143" t="str">
        <f>IFERROR(IF(T247="","",_xll.ECONOMATICA(A247,"Div Yld (start)","1d",IF(T247=$T$6,WORKDAY(T247,2),WORKDAY(T247,1)),,,"ORIGINAL CURRENCY","decimal","false","false","Valor do Último Dividendo Distribuição")),"")</f>
        <v/>
      </c>
      <c r="X247" s="143"/>
      <c r="Y247" s="143"/>
      <c r="Z247" s="131"/>
      <c r="AA247" s="131"/>
      <c r="AB247" s="144"/>
    </row>
    <row r="248" spans="1:28" x14ac:dyDescent="0.25">
      <c r="A248" s="145"/>
      <c r="B248" s="146"/>
      <c r="C248" s="147"/>
      <c r="D248" s="148"/>
      <c r="E248" s="149"/>
      <c r="F248" s="146"/>
      <c r="G248" s="147"/>
      <c r="H248" s="150"/>
      <c r="I248" s="151"/>
      <c r="J248" s="152"/>
      <c r="K248" s="153"/>
      <c r="L248" s="153"/>
      <c r="M248" s="153"/>
      <c r="N248" s="153"/>
      <c r="O248" s="154"/>
      <c r="P248" s="152"/>
      <c r="Q248" s="152"/>
      <c r="R248" s="153"/>
      <c r="S248" s="155"/>
      <c r="T248" s="156"/>
      <c r="U248" s="157" t="str">
        <f>IF(T248="","",_xll.ECONOMATICA(A248,"Divid per Share","1d",IF(T248=$T$6,WORKDAY(T248,2),WORKDAY(T248,1)),,,"ORIGINAL CURRENCY",,"false","false","Valor do Último Dividendo Distribuição"))</f>
        <v/>
      </c>
      <c r="V248" s="161"/>
      <c r="W248" s="159" t="str">
        <f>IFERROR(IF(T248="","",_xll.ECONOMATICA(A248,"Div Yld (start)","1d",IF(T248=$T$6,WORKDAY(T248,2),WORKDAY(T248,1)),,,"ORIGINAL CURRENCY","decimal","false","false","Valor do Último Dividendo Distribuição")),"")</f>
        <v/>
      </c>
      <c r="X248" s="159"/>
      <c r="Y248" s="159"/>
      <c r="Z248" s="147"/>
      <c r="AA248" s="147"/>
      <c r="AB248" s="162"/>
    </row>
    <row r="249" spans="1:28" x14ac:dyDescent="0.25">
      <c r="A249" s="129"/>
      <c r="B249" s="130"/>
      <c r="C249" s="131"/>
      <c r="D249" s="132"/>
      <c r="E249" s="133"/>
      <c r="F249" s="130"/>
      <c r="G249" s="131"/>
      <c r="H249" s="134"/>
      <c r="I249" s="135"/>
      <c r="J249" s="136"/>
      <c r="K249" s="137"/>
      <c r="L249" s="137"/>
      <c r="M249" s="137"/>
      <c r="N249" s="137"/>
      <c r="O249" s="138"/>
      <c r="P249" s="136"/>
      <c r="Q249" s="136"/>
      <c r="R249" s="137"/>
      <c r="S249" s="139"/>
      <c r="T249" s="140"/>
      <c r="U249" s="141" t="str">
        <f>IF(T249="","",_xll.ECONOMATICA(A249,"Divid per Share","1d",IF(T249=$T$6,WORKDAY(T249,2),WORKDAY(T249,1)),,,"ORIGINAL CURRENCY",,"false","false","Valor do Último Dividendo Distribuição"))</f>
        <v/>
      </c>
      <c r="V249" s="142"/>
      <c r="W249" s="143" t="str">
        <f>IFERROR(IF(T249="","",_xll.ECONOMATICA(A249,"Div Yld (start)","1d",IF(T249=$T$6,WORKDAY(T249,2),WORKDAY(T249,1)),,,"ORIGINAL CURRENCY","decimal","false","false","Valor do Último Dividendo Distribuição")),"")</f>
        <v/>
      </c>
      <c r="X249" s="143"/>
      <c r="Y249" s="143"/>
      <c r="Z249" s="131"/>
      <c r="AA249" s="131"/>
      <c r="AB249" s="144"/>
    </row>
    <row r="250" spans="1:28" x14ac:dyDescent="0.25">
      <c r="A250" s="145"/>
      <c r="B250" s="146"/>
      <c r="C250" s="147"/>
      <c r="D250" s="148"/>
      <c r="E250" s="149"/>
      <c r="F250" s="146"/>
      <c r="G250" s="147"/>
      <c r="H250" s="150"/>
      <c r="I250" s="151"/>
      <c r="J250" s="152"/>
      <c r="K250" s="153"/>
      <c r="L250" s="153"/>
      <c r="M250" s="153"/>
      <c r="N250" s="153"/>
      <c r="O250" s="154"/>
      <c r="P250" s="152"/>
      <c r="Q250" s="152"/>
      <c r="R250" s="153"/>
      <c r="S250" s="155"/>
      <c r="T250" s="156"/>
      <c r="U250" s="157" t="str">
        <f>IF(T250="","",_xll.ECONOMATICA(A250,"Divid per Share","1d",IF(T250=$T$6,WORKDAY(T250,2),WORKDAY(T250,1)),,,"ORIGINAL CURRENCY",,"false","false","Valor do Último Dividendo Distribuição"))</f>
        <v/>
      </c>
      <c r="V250" s="158"/>
      <c r="W250" s="159" t="str">
        <f>IFERROR(IF(T250="","",_xll.ECONOMATICA(A250,"Div Yld (start)","1d",IF(T250=$T$6,WORKDAY(T250,2),WORKDAY(T250,1)),,,"ORIGINAL CURRENCY","decimal","false","false","Valor do Último Dividendo Distribuição")),"")</f>
        <v/>
      </c>
      <c r="X250" s="159"/>
      <c r="Y250" s="159"/>
      <c r="Z250" s="147"/>
      <c r="AA250" s="147"/>
      <c r="AB250" s="160"/>
    </row>
    <row r="251" spans="1:28" x14ac:dyDescent="0.25">
      <c r="A251" s="129"/>
      <c r="B251" s="130"/>
      <c r="C251" s="131"/>
      <c r="D251" s="132"/>
      <c r="E251" s="133"/>
      <c r="F251" s="130"/>
      <c r="G251" s="131"/>
      <c r="H251" s="134"/>
      <c r="I251" s="135"/>
      <c r="J251" s="136"/>
      <c r="K251" s="137"/>
      <c r="L251" s="137"/>
      <c r="M251" s="137"/>
      <c r="N251" s="137"/>
      <c r="O251" s="138"/>
      <c r="P251" s="136"/>
      <c r="Q251" s="136"/>
      <c r="R251" s="137"/>
      <c r="S251" s="139"/>
      <c r="T251" s="140"/>
      <c r="U251" s="141" t="str">
        <f>IF(T251="","",_xll.ECONOMATICA(A251,"Divid per Share","1d",IF(T251=$T$6,WORKDAY(T251,2),WORKDAY(T251,1)),,,"ORIGINAL CURRENCY",,"false","false","Valor do Último Dividendo Distribuição"))</f>
        <v/>
      </c>
      <c r="V251" s="142"/>
      <c r="W251" s="143" t="str">
        <f>IFERROR(IF(T251="","",_xll.ECONOMATICA(A251,"Div Yld (start)","1d",IF(T251=$T$6,WORKDAY(T251,2),WORKDAY(T251,1)),,,"ORIGINAL CURRENCY","decimal","false","false","Valor do Último Dividendo Distribuição")),"")</f>
        <v/>
      </c>
      <c r="X251" s="143"/>
      <c r="Y251" s="143"/>
      <c r="Z251" s="131"/>
      <c r="AA251" s="131"/>
      <c r="AB251" s="144"/>
    </row>
    <row r="252" spans="1:28" x14ac:dyDescent="0.25">
      <c r="A252" s="145"/>
      <c r="B252" s="146"/>
      <c r="C252" s="147"/>
      <c r="D252" s="148"/>
      <c r="E252" s="149"/>
      <c r="F252" s="146"/>
      <c r="G252" s="147"/>
      <c r="H252" s="150"/>
      <c r="I252" s="151"/>
      <c r="J252" s="152"/>
      <c r="K252" s="153"/>
      <c r="L252" s="153"/>
      <c r="M252" s="153"/>
      <c r="N252" s="153"/>
      <c r="O252" s="154"/>
      <c r="P252" s="152"/>
      <c r="Q252" s="152"/>
      <c r="R252" s="153"/>
      <c r="S252" s="155"/>
      <c r="T252" s="156"/>
      <c r="U252" s="157" t="str">
        <f>IF(T252="","",_xll.ECONOMATICA(A252,"Divid per Share","1d",IF(T252=$T$6,WORKDAY(T252,2),WORKDAY(T252,1)),,,"ORIGINAL CURRENCY",,"false","false","Valor do Último Dividendo Distribuição"))</f>
        <v/>
      </c>
      <c r="V252" s="161"/>
      <c r="W252" s="159" t="str">
        <f>IFERROR(IF(T252="","",_xll.ECONOMATICA(A252,"Div Yld (start)","1d",IF(T252=$T$6,WORKDAY(T252,2),WORKDAY(T252,1)),,,"ORIGINAL CURRENCY","decimal","false","false","Valor do Último Dividendo Distribuição")),"")</f>
        <v/>
      </c>
      <c r="X252" s="159"/>
      <c r="Y252" s="159"/>
      <c r="Z252" s="147"/>
      <c r="AA252" s="147"/>
      <c r="AB252" s="162"/>
    </row>
    <row r="253" spans="1:28" x14ac:dyDescent="0.25">
      <c r="A253" s="129"/>
      <c r="B253" s="130"/>
      <c r="C253" s="131"/>
      <c r="D253" s="132"/>
      <c r="E253" s="133"/>
      <c r="F253" s="130"/>
      <c r="G253" s="131"/>
      <c r="H253" s="134"/>
      <c r="I253" s="135"/>
      <c r="J253" s="136"/>
      <c r="K253" s="137"/>
      <c r="L253" s="137"/>
      <c r="M253" s="137"/>
      <c r="N253" s="137"/>
      <c r="O253" s="138"/>
      <c r="P253" s="136"/>
      <c r="Q253" s="136"/>
      <c r="R253" s="137"/>
      <c r="S253" s="139"/>
      <c r="T253" s="140"/>
      <c r="U253" s="141" t="str">
        <f>IF(T253="","",_xll.ECONOMATICA(A253,"Divid per Share","1d",IF(T253=$T$6,WORKDAY(T253,2),WORKDAY(T253,1)),,,"ORIGINAL CURRENCY",,"false","false","Valor do Último Dividendo Distribuição"))</f>
        <v/>
      </c>
      <c r="V253" s="142"/>
      <c r="W253" s="143" t="str">
        <f>IFERROR(IF(T253="","",_xll.ECONOMATICA(A253,"Div Yld (start)","1d",IF(T253=$T$6,WORKDAY(T253,2),WORKDAY(T253,1)),,,"ORIGINAL CURRENCY","decimal","false","false","Valor do Último Dividendo Distribuição")),"")</f>
        <v/>
      </c>
      <c r="X253" s="143"/>
      <c r="Y253" s="143"/>
      <c r="Z253" s="131"/>
      <c r="AA253" s="131"/>
      <c r="AB253" s="144"/>
    </row>
    <row r="254" spans="1:28" x14ac:dyDescent="0.25">
      <c r="A254" s="145"/>
      <c r="B254" s="146"/>
      <c r="C254" s="147"/>
      <c r="D254" s="148"/>
      <c r="E254" s="149"/>
      <c r="F254" s="146"/>
      <c r="G254" s="147"/>
      <c r="H254" s="150"/>
      <c r="I254" s="151"/>
      <c r="J254" s="152"/>
      <c r="K254" s="153"/>
      <c r="L254" s="153"/>
      <c r="M254" s="153"/>
      <c r="N254" s="153"/>
      <c r="O254" s="154"/>
      <c r="P254" s="152"/>
      <c r="Q254" s="152"/>
      <c r="R254" s="153"/>
      <c r="S254" s="155"/>
      <c r="T254" s="156"/>
      <c r="U254" s="157" t="str">
        <f>IF(T254="","",_xll.ECONOMATICA(A254,"Divid per Share","1d",IF(T254=$T$6,WORKDAY(T254,2),WORKDAY(T254,1)),,,"ORIGINAL CURRENCY",,"false","false","Valor do Último Dividendo Distribuição"))</f>
        <v/>
      </c>
      <c r="V254" s="161"/>
      <c r="W254" s="159" t="str">
        <f>IFERROR(IF(T254="","",_xll.ECONOMATICA(A254,"Div Yld (start)","1d",IF(T254=$T$6,WORKDAY(T254,2),WORKDAY(T254,1)),,,"ORIGINAL CURRENCY","decimal","false","false","Valor do Último Dividendo Distribuição")),"")</f>
        <v/>
      </c>
      <c r="X254" s="159"/>
      <c r="Y254" s="159"/>
      <c r="Z254" s="147"/>
      <c r="AA254" s="147"/>
      <c r="AB254" s="162"/>
    </row>
    <row r="255" spans="1:28" x14ac:dyDescent="0.25">
      <c r="A255" s="163"/>
      <c r="B255" s="164"/>
      <c r="C255" s="147"/>
      <c r="D255" s="165"/>
      <c r="E255" s="166"/>
      <c r="F255" s="164"/>
      <c r="G255" s="147"/>
      <c r="H255" s="164"/>
      <c r="I255" s="167"/>
      <c r="J255" s="168"/>
      <c r="K255" s="169"/>
      <c r="L255" s="169"/>
      <c r="M255" s="169"/>
      <c r="N255" s="169"/>
      <c r="O255" s="167"/>
      <c r="P255" s="168"/>
      <c r="Q255" s="167"/>
      <c r="R255" s="170"/>
      <c r="S255" s="164"/>
      <c r="T255" s="171"/>
      <c r="U255" s="172" t="str">
        <f>IF(T255="","",_xll.ECONOMATICA(A255,"Divid per Share","1d",IF(T255=$T$6,WORKDAY(T255,2),WORKDAY(T255,1)),,,"ORIGINAL CURRENCY",,"false","false","Valor do Último Dividendo Distribuição"))</f>
        <v/>
      </c>
      <c r="V255" s="173"/>
      <c r="W255" s="174" t="str">
        <f>IFERROR(IF(T255="","",_xll.ECONOMATICA(A255,"Div Yld (start)","1d",IF(T255=$T$6,WORKDAY(T255,2),WORKDAY(T255,1)),,,"ORIGINAL CURRENCY","decimal","false","false","Valor do Último Dividendo Distribuição")),"")</f>
        <v/>
      </c>
      <c r="X255" s="159"/>
      <c r="Y255" s="159"/>
      <c r="Z255" s="147"/>
      <c r="AA255" s="147"/>
      <c r="AB255" s="175"/>
    </row>
    <row r="256" spans="1:28" x14ac:dyDescent="0.25">
      <c r="A256" s="163"/>
      <c r="B256" s="164"/>
      <c r="C256" s="147"/>
      <c r="D256" s="165"/>
      <c r="E256" s="166"/>
      <c r="F256" s="164"/>
      <c r="G256" s="147"/>
      <c r="H256" s="164"/>
      <c r="I256" s="167"/>
      <c r="J256" s="168"/>
      <c r="K256" s="169"/>
      <c r="L256" s="169"/>
      <c r="M256" s="169"/>
      <c r="N256" s="169"/>
      <c r="O256" s="167"/>
      <c r="P256" s="168"/>
      <c r="Q256" s="167"/>
      <c r="R256" s="170"/>
      <c r="S256" s="164"/>
      <c r="T256" s="171"/>
      <c r="U256" s="172" t="str">
        <f>IF(T256="","",_xll.ECONOMATICA(A256,"Divid per Share","1d",IF(T256=$T$6,WORKDAY(T256,2),WORKDAY(T256,1)),,,"ORIGINAL CURRENCY",,"false","false","Valor do Último Dividendo Distribuição"))</f>
        <v/>
      </c>
      <c r="V256" s="173"/>
      <c r="W256" s="174" t="str">
        <f>IFERROR(IF(T256="","",_xll.ECONOMATICA(A256,"Div Yld (start)","1d",IF(T256=$T$6,WORKDAY(T256,2),WORKDAY(T256,1)),,,"ORIGINAL CURRENCY","decimal","false","false","Valor do Último Dividendo Distribuição")),"")</f>
        <v/>
      </c>
      <c r="X256" s="159"/>
      <c r="Y256" s="159"/>
      <c r="Z256" s="147"/>
      <c r="AA256" s="147"/>
      <c r="AB256" s="175"/>
    </row>
    <row r="257" spans="1:28" x14ac:dyDescent="0.25">
      <c r="A257" s="83"/>
      <c r="B257" s="88"/>
      <c r="C257" s="81"/>
      <c r="D257" s="89"/>
      <c r="E257" s="90"/>
      <c r="F257" s="88"/>
      <c r="G257" s="81"/>
      <c r="H257" s="88"/>
      <c r="I257" s="91"/>
      <c r="J257" s="92"/>
      <c r="K257" s="93"/>
      <c r="L257" s="93"/>
      <c r="M257" s="93"/>
      <c r="N257" s="93"/>
      <c r="O257" s="91"/>
      <c r="P257" s="92"/>
      <c r="Q257" s="91"/>
      <c r="R257" s="94"/>
      <c r="S257" s="88"/>
      <c r="T257" s="95"/>
      <c r="U257" s="96" t="str">
        <f>IF(T257="","",_xll.ECONOMATICA(A257,"Divid per Share","1d",IF(T257=$T$6,WORKDAY(T257,2),WORKDAY(T257,1)),,,"ORIGINAL CURRENCY",,"false","false","Valor do Último Dividendo Distribuição"))</f>
        <v/>
      </c>
      <c r="V257" s="97"/>
      <c r="W257" s="98" t="str">
        <f>IFERROR(IF(T257="","",_xll.ECONOMATICA(A257,"Div Yld (start)","1d",IF(T257=$T$6,WORKDAY(T257,2),WORKDAY(T257,1)),,,"ORIGINAL CURRENCY","decimal","false","false","Valor do Último Dividendo Distribuição")),"")</f>
        <v/>
      </c>
      <c r="X257" s="98"/>
      <c r="Y257" s="98"/>
      <c r="Z257" s="81"/>
      <c r="AA257" s="81"/>
      <c r="AB257" s="82"/>
    </row>
    <row r="258" spans="1:28" x14ac:dyDescent="0.25">
      <c r="A258" s="83"/>
      <c r="B258" s="88"/>
      <c r="C258" s="81"/>
      <c r="D258" s="89"/>
      <c r="E258" s="90"/>
      <c r="F258" s="88"/>
      <c r="G258" s="81"/>
      <c r="H258" s="88"/>
      <c r="I258" s="91"/>
      <c r="J258" s="92"/>
      <c r="K258" s="93"/>
      <c r="L258" s="93"/>
      <c r="M258" s="93"/>
      <c r="N258" s="93"/>
      <c r="O258" s="91"/>
      <c r="P258" s="92"/>
      <c r="Q258" s="91"/>
      <c r="R258" s="94"/>
      <c r="S258" s="88"/>
      <c r="T258" s="95"/>
      <c r="U258" s="96"/>
      <c r="V258" s="97"/>
      <c r="W258" s="98"/>
      <c r="X258" s="98"/>
      <c r="Y258" s="98"/>
      <c r="Z258" s="81"/>
      <c r="AA258" s="81"/>
      <c r="AB258" s="82"/>
    </row>
    <row r="259" spans="1:28" x14ac:dyDescent="0.25">
      <c r="A259" s="83"/>
      <c r="B259" s="88"/>
      <c r="C259" s="81"/>
      <c r="D259" s="89"/>
      <c r="E259" s="90"/>
      <c r="F259" s="88"/>
      <c r="G259" s="81"/>
      <c r="H259" s="88"/>
      <c r="I259" s="91"/>
      <c r="J259" s="92"/>
      <c r="K259" s="93"/>
      <c r="L259" s="93"/>
      <c r="M259" s="93"/>
      <c r="N259" s="93"/>
      <c r="O259" s="91"/>
      <c r="P259" s="92"/>
      <c r="Q259" s="91"/>
      <c r="R259" s="94"/>
      <c r="S259" s="88"/>
      <c r="T259" s="95"/>
      <c r="U259" s="96"/>
      <c r="V259" s="97"/>
      <c r="W259" s="98"/>
      <c r="X259" s="98"/>
      <c r="Y259" s="98"/>
      <c r="Z259" s="81"/>
      <c r="AA259" s="81"/>
      <c r="AB259" s="82"/>
    </row>
    <row r="260" spans="1:28" ht="15.75" thickBot="1" x14ac:dyDescent="0.3">
      <c r="A260" s="99"/>
      <c r="B260" s="100"/>
      <c r="C260" s="101"/>
      <c r="D260" s="102"/>
      <c r="E260" s="103"/>
      <c r="F260" s="100"/>
      <c r="G260" s="101"/>
      <c r="H260" s="100"/>
      <c r="I260" s="104"/>
      <c r="J260" s="105"/>
      <c r="K260" s="106"/>
      <c r="L260" s="106"/>
      <c r="M260" s="106"/>
      <c r="N260" s="106"/>
      <c r="O260" s="104"/>
      <c r="P260" s="105"/>
      <c r="Q260" s="104"/>
      <c r="R260" s="107"/>
      <c r="S260" s="100"/>
      <c r="T260" s="108"/>
      <c r="U260" s="109"/>
      <c r="V260" s="110"/>
      <c r="W260" s="111"/>
      <c r="X260" s="111"/>
      <c r="Y260" s="111"/>
      <c r="Z260" s="101"/>
      <c r="AA260" s="101"/>
      <c r="AB260" s="112"/>
    </row>
    <row r="261" spans="1:28" ht="15.75" thickTop="1" x14ac:dyDescent="0.25">
      <c r="C261" s="30"/>
      <c r="G261" s="11"/>
      <c r="K261" s="16"/>
      <c r="L261" s="16"/>
      <c r="M261" s="16"/>
      <c r="N261" s="16"/>
      <c r="R261" s="13"/>
      <c r="X261" s="14"/>
      <c r="Y261" s="14"/>
      <c r="Z261" s="11"/>
      <c r="AA261" s="11"/>
    </row>
    <row r="262" spans="1:28" x14ac:dyDescent="0.25">
      <c r="C262" s="30"/>
      <c r="G262" s="11"/>
      <c r="K262" s="16"/>
      <c r="L262" s="16"/>
      <c r="M262" s="16"/>
      <c r="N262" s="16"/>
      <c r="R262" s="13"/>
      <c r="X262" s="14"/>
      <c r="Y262" s="14"/>
      <c r="Z262" s="11"/>
      <c r="AA262" s="11"/>
    </row>
    <row r="263" spans="1:28" x14ac:dyDescent="0.25">
      <c r="C263" s="30"/>
      <c r="G263" s="11"/>
      <c r="K263" s="16"/>
      <c r="L263" s="16"/>
      <c r="M263" s="16"/>
      <c r="N263" s="16"/>
      <c r="R263" s="13"/>
      <c r="X263" s="14"/>
      <c r="Y263" s="14"/>
      <c r="Z263" s="11"/>
      <c r="AA263" s="11"/>
    </row>
    <row r="264" spans="1:28" x14ac:dyDescent="0.25">
      <c r="C264" s="30"/>
      <c r="G264" s="11"/>
      <c r="K264" s="16"/>
      <c r="L264" s="16"/>
      <c r="M264" s="16"/>
      <c r="N264" s="16"/>
      <c r="R264" s="13"/>
      <c r="X264" s="14"/>
      <c r="Y264" s="14"/>
      <c r="Z264" s="11"/>
      <c r="AA264" s="11"/>
    </row>
    <row r="265" spans="1:28" x14ac:dyDescent="0.25">
      <c r="C265" s="30"/>
      <c r="G265" s="11"/>
      <c r="R265" s="13"/>
      <c r="X265" s="14"/>
      <c r="Y265" s="14"/>
      <c r="Z265" s="11"/>
      <c r="AA265" s="11"/>
    </row>
    <row r="266" spans="1:28" x14ac:dyDescent="0.25">
      <c r="C266" s="30"/>
      <c r="G266" s="11"/>
      <c r="R266" s="13"/>
      <c r="X266" s="14"/>
      <c r="Y266" s="14"/>
      <c r="Z266" s="11"/>
      <c r="AA266" s="11"/>
    </row>
    <row r="267" spans="1:28" x14ac:dyDescent="0.25">
      <c r="C267" s="30"/>
      <c r="G267" s="11"/>
      <c r="R267" s="13"/>
      <c r="X267" s="14"/>
      <c r="Y267" s="14"/>
      <c r="Z267" s="11"/>
      <c r="AA267" s="11"/>
    </row>
    <row r="268" spans="1:28" x14ac:dyDescent="0.25">
      <c r="C268" s="30"/>
      <c r="G268" s="11"/>
      <c r="R268" s="13"/>
      <c r="X268" s="14"/>
      <c r="Y268" s="14"/>
      <c r="Z268" s="11"/>
      <c r="AA268" s="11"/>
    </row>
    <row r="269" spans="1:28" x14ac:dyDescent="0.25">
      <c r="C269" s="30"/>
      <c r="G269" s="11"/>
      <c r="R269" s="13"/>
      <c r="X269" s="14"/>
      <c r="Y269" s="14"/>
      <c r="Z269" s="11"/>
      <c r="AA269" s="11"/>
    </row>
    <row r="270" spans="1:28" x14ac:dyDescent="0.25">
      <c r="C270" s="30"/>
      <c r="G270" s="11"/>
      <c r="R270" s="13"/>
      <c r="X270" s="14"/>
      <c r="Y270" s="14"/>
      <c r="Z270" s="11"/>
      <c r="AA270" s="11"/>
    </row>
    <row r="271" spans="1:28" x14ac:dyDescent="0.25">
      <c r="C271" s="30"/>
      <c r="G271" s="11"/>
      <c r="R271" s="13"/>
      <c r="X271" s="14"/>
      <c r="Y271" s="14"/>
      <c r="Z271" s="11"/>
      <c r="AA271" s="11"/>
    </row>
    <row r="272" spans="1:28" x14ac:dyDescent="0.25">
      <c r="C272" s="30"/>
      <c r="G272" s="11"/>
      <c r="R272" s="13"/>
      <c r="X272" s="14"/>
      <c r="Y272" s="14"/>
      <c r="Z272" s="11"/>
      <c r="AA272" s="11"/>
    </row>
    <row r="273" spans="3:27" x14ac:dyDescent="0.25">
      <c r="C273" s="30"/>
      <c r="G273" s="11"/>
      <c r="R273" s="13"/>
      <c r="X273" s="14"/>
      <c r="Y273" s="14"/>
      <c r="Z273" s="11"/>
      <c r="AA273" s="11"/>
    </row>
    <row r="274" spans="3:27" x14ac:dyDescent="0.25">
      <c r="C274" s="30"/>
      <c r="G274" s="11"/>
      <c r="R274" s="13"/>
      <c r="X274" s="14"/>
      <c r="Y274" s="14"/>
      <c r="Z274" s="11"/>
      <c r="AA274" s="11"/>
    </row>
    <row r="275" spans="3:27" x14ac:dyDescent="0.25">
      <c r="C275" s="30"/>
      <c r="G275" s="11"/>
      <c r="R275" s="13"/>
      <c r="X275" s="14"/>
      <c r="Y275" s="14"/>
      <c r="Z275" s="11"/>
      <c r="AA275" s="11"/>
    </row>
    <row r="276" spans="3:27" x14ac:dyDescent="0.25">
      <c r="C276" s="30"/>
      <c r="G276" s="11"/>
      <c r="R276" s="13"/>
      <c r="X276" s="14"/>
      <c r="Y276" s="14"/>
      <c r="Z276" s="11"/>
      <c r="AA276" s="11"/>
    </row>
    <row r="277" spans="3:27" x14ac:dyDescent="0.25">
      <c r="C277" s="30"/>
      <c r="G277" s="11"/>
      <c r="R277" s="13"/>
      <c r="X277" s="14"/>
      <c r="Y277" s="14"/>
      <c r="Z277" s="11"/>
      <c r="AA277" s="11"/>
    </row>
    <row r="278" spans="3:27" x14ac:dyDescent="0.25">
      <c r="C278" s="30"/>
      <c r="G278" s="11"/>
      <c r="R278" s="13"/>
      <c r="X278" s="14"/>
      <c r="Y278" s="14"/>
      <c r="Z278" s="11"/>
      <c r="AA278" s="11"/>
    </row>
    <row r="279" spans="3:27" x14ac:dyDescent="0.25">
      <c r="C279" s="30"/>
      <c r="G279" s="11"/>
      <c r="R279" s="13"/>
      <c r="X279" s="14"/>
      <c r="Y279" s="14"/>
      <c r="Z279" s="11"/>
      <c r="AA279" s="11"/>
    </row>
    <row r="280" spans="3:27" x14ac:dyDescent="0.25">
      <c r="C280" s="30"/>
      <c r="G280" s="11"/>
      <c r="R280" s="13"/>
      <c r="X280" s="14"/>
      <c r="Y280" s="14"/>
      <c r="Z280" s="11"/>
      <c r="AA280" s="11"/>
    </row>
    <row r="281" spans="3:27" x14ac:dyDescent="0.25">
      <c r="C281" s="30"/>
      <c r="G281" s="11"/>
      <c r="R281" s="13"/>
      <c r="X281" s="14"/>
      <c r="Y281" s="14"/>
      <c r="Z281" s="11"/>
      <c r="AA281" s="11"/>
    </row>
    <row r="282" spans="3:27" x14ac:dyDescent="0.25">
      <c r="C282" s="30"/>
      <c r="G282" s="11"/>
      <c r="R282" s="13"/>
      <c r="X282" s="14"/>
      <c r="Y282" s="14"/>
      <c r="Z282" s="11"/>
      <c r="AA282" s="11"/>
    </row>
    <row r="283" spans="3:27" x14ac:dyDescent="0.25">
      <c r="C283" s="30"/>
      <c r="G283" s="11"/>
      <c r="R283" s="13"/>
      <c r="X283" s="14"/>
      <c r="Y283" s="14"/>
      <c r="Z283" s="11"/>
      <c r="AA283" s="11"/>
    </row>
    <row r="284" spans="3:27" x14ac:dyDescent="0.25">
      <c r="C284" s="30"/>
      <c r="G284" s="11"/>
      <c r="R284" s="13"/>
      <c r="X284" s="14"/>
      <c r="Y284" s="14"/>
      <c r="Z284" s="11"/>
      <c r="AA284" s="11"/>
    </row>
    <row r="285" spans="3:27" x14ac:dyDescent="0.25">
      <c r="C285" s="30"/>
      <c r="G285" s="11"/>
      <c r="R285" s="13"/>
      <c r="X285" s="14"/>
      <c r="Y285" s="14"/>
      <c r="Z285" s="11"/>
      <c r="AA285" s="11"/>
    </row>
    <row r="286" spans="3:27" x14ac:dyDescent="0.25">
      <c r="C286" s="30"/>
      <c r="G286" s="11"/>
      <c r="R286" s="13"/>
      <c r="X286" s="14"/>
      <c r="Y286" s="14"/>
      <c r="Z286" s="11"/>
      <c r="AA286" s="11"/>
    </row>
    <row r="287" spans="3:27" x14ac:dyDescent="0.25">
      <c r="C287" s="30"/>
      <c r="G287" s="11"/>
      <c r="R287" s="13"/>
      <c r="X287" s="14"/>
      <c r="Y287" s="14"/>
      <c r="Z287" s="11"/>
      <c r="AA287" s="11"/>
    </row>
    <row r="288" spans="3:27" x14ac:dyDescent="0.25">
      <c r="C288" s="30"/>
      <c r="G288" s="11"/>
      <c r="R288" s="13"/>
      <c r="X288" s="14"/>
      <c r="Y288" s="14"/>
      <c r="Z288" s="11"/>
      <c r="AA288" s="11"/>
    </row>
    <row r="289" spans="3:27" x14ac:dyDescent="0.25">
      <c r="C289" s="30"/>
      <c r="G289" s="11"/>
      <c r="R289" s="13"/>
      <c r="X289" s="14"/>
      <c r="Y289" s="14"/>
      <c r="Z289" s="11"/>
      <c r="AA289" s="11"/>
    </row>
    <row r="290" spans="3:27" x14ac:dyDescent="0.25">
      <c r="C290" s="30"/>
      <c r="G290" s="11"/>
      <c r="R290" s="13"/>
      <c r="X290" s="14"/>
      <c r="Y290" s="14"/>
      <c r="Z290" s="11"/>
      <c r="AA290" s="11"/>
    </row>
    <row r="291" spans="3:27" x14ac:dyDescent="0.25">
      <c r="C291" s="30"/>
      <c r="G291" s="11"/>
      <c r="R291" s="13"/>
      <c r="X291" s="14"/>
      <c r="Y291" s="14"/>
      <c r="Z291" s="11"/>
      <c r="AA291" s="11"/>
    </row>
    <row r="292" spans="3:27" x14ac:dyDescent="0.25">
      <c r="C292" s="30"/>
      <c r="G292" s="11"/>
      <c r="R292" s="13"/>
      <c r="X292" s="14"/>
      <c r="Y292" s="14"/>
      <c r="Z292" s="11"/>
      <c r="AA292" s="11"/>
    </row>
    <row r="293" spans="3:27" x14ac:dyDescent="0.25">
      <c r="C293" s="30"/>
      <c r="G293" s="11"/>
      <c r="R293" s="13"/>
      <c r="X293" s="14"/>
      <c r="Y293" s="14"/>
      <c r="Z293" s="11"/>
      <c r="AA293" s="11"/>
    </row>
    <row r="294" spans="3:27" x14ac:dyDescent="0.25">
      <c r="C294" s="30"/>
      <c r="G294" s="11"/>
      <c r="R294" s="13"/>
      <c r="X294" s="14"/>
      <c r="Y294" s="14"/>
      <c r="Z294" s="11"/>
      <c r="AA294" s="11"/>
    </row>
    <row r="295" spans="3:27" x14ac:dyDescent="0.25">
      <c r="C295" s="30"/>
      <c r="G295" s="11"/>
      <c r="R295" s="13"/>
      <c r="X295" s="14"/>
      <c r="Y295" s="14"/>
      <c r="Z295" s="11"/>
      <c r="AA295" s="11"/>
    </row>
    <row r="296" spans="3:27" x14ac:dyDescent="0.25">
      <c r="C296" s="30"/>
      <c r="G296" s="11"/>
      <c r="R296" s="13"/>
      <c r="X296" s="14"/>
      <c r="Y296" s="14"/>
      <c r="Z296" s="11"/>
      <c r="AA296" s="11"/>
    </row>
    <row r="297" spans="3:27" x14ac:dyDescent="0.25">
      <c r="C297" s="30"/>
      <c r="G297" s="11"/>
      <c r="R297" s="13"/>
      <c r="X297" s="14"/>
      <c r="Y297" s="14"/>
      <c r="Z297" s="11"/>
      <c r="AA297" s="11"/>
    </row>
    <row r="298" spans="3:27" x14ac:dyDescent="0.25">
      <c r="C298" s="30"/>
      <c r="G298" s="11"/>
      <c r="R298" s="13"/>
      <c r="X298" s="14"/>
      <c r="Y298" s="14"/>
      <c r="Z298" s="11"/>
      <c r="AA298" s="11"/>
    </row>
    <row r="299" spans="3:27" x14ac:dyDescent="0.25">
      <c r="C299" s="30"/>
      <c r="G299" s="11"/>
      <c r="R299" s="13"/>
      <c r="X299" s="14"/>
      <c r="Y299" s="14"/>
      <c r="Z299" s="11"/>
      <c r="AA299" s="11"/>
    </row>
    <row r="300" spans="3:27" x14ac:dyDescent="0.25">
      <c r="C300" s="30"/>
      <c r="G300" s="11"/>
      <c r="R300" s="13"/>
      <c r="X300" s="14"/>
      <c r="Y300" s="14"/>
      <c r="Z300" s="11"/>
      <c r="AA300" s="11"/>
    </row>
    <row r="301" spans="3:27" x14ac:dyDescent="0.25">
      <c r="C301" s="30"/>
      <c r="G301" s="11"/>
      <c r="R301" s="13"/>
      <c r="X301" s="14"/>
      <c r="Y301" s="14"/>
      <c r="Z301" s="11"/>
      <c r="AA301" s="11"/>
    </row>
    <row r="302" spans="3:27" x14ac:dyDescent="0.25">
      <c r="C302" s="30"/>
      <c r="G302" s="11"/>
      <c r="R302" s="13"/>
      <c r="X302" s="14"/>
      <c r="Y302" s="14"/>
      <c r="Z302" s="11"/>
      <c r="AA302" s="11"/>
    </row>
    <row r="303" spans="3:27" x14ac:dyDescent="0.25">
      <c r="C303" s="30"/>
      <c r="G303" s="11"/>
      <c r="R303" s="13"/>
      <c r="X303" s="14"/>
      <c r="Y303" s="14"/>
      <c r="Z303" s="11"/>
      <c r="AA303" s="11"/>
    </row>
    <row r="304" spans="3:27" x14ac:dyDescent="0.25">
      <c r="C304" s="30"/>
      <c r="G304" s="11"/>
      <c r="R304" s="13"/>
      <c r="X304" s="14"/>
      <c r="Y304" s="14"/>
      <c r="Z304" s="11"/>
      <c r="AA304" s="11"/>
    </row>
    <row r="305" spans="3:27" x14ac:dyDescent="0.25">
      <c r="C305" s="30"/>
      <c r="G305" s="11"/>
      <c r="R305" s="13"/>
      <c r="X305" s="14"/>
      <c r="Y305" s="14"/>
      <c r="Z305" s="11"/>
      <c r="AA305" s="11"/>
    </row>
    <row r="306" spans="3:27" x14ac:dyDescent="0.25">
      <c r="C306" s="30"/>
      <c r="G306" s="11"/>
      <c r="R306" s="13"/>
      <c r="X306" s="14"/>
      <c r="Y306" s="14"/>
      <c r="Z306" s="11"/>
      <c r="AA306" s="11"/>
    </row>
    <row r="307" spans="3:27" x14ac:dyDescent="0.25">
      <c r="C307" s="30"/>
      <c r="G307" s="11"/>
      <c r="R307" s="13"/>
      <c r="X307" s="14"/>
      <c r="Y307" s="14"/>
      <c r="Z307" s="11"/>
      <c r="AA307" s="11"/>
    </row>
    <row r="308" spans="3:27" x14ac:dyDescent="0.25">
      <c r="C308" s="30"/>
      <c r="G308" s="11"/>
      <c r="R308" s="13"/>
      <c r="X308" s="14"/>
      <c r="Y308" s="14"/>
      <c r="Z308" s="11"/>
      <c r="AA308" s="11"/>
    </row>
    <row r="309" spans="3:27" x14ac:dyDescent="0.25">
      <c r="C309" s="30"/>
      <c r="G309" s="11"/>
      <c r="R309" s="13"/>
      <c r="X309" s="14"/>
      <c r="Y309" s="14"/>
      <c r="Z309" s="11"/>
      <c r="AA309" s="11"/>
    </row>
    <row r="310" spans="3:27" x14ac:dyDescent="0.25">
      <c r="C310" s="30"/>
      <c r="G310" s="11"/>
      <c r="R310" s="13"/>
      <c r="X310" s="14"/>
      <c r="Y310" s="14"/>
      <c r="Z310" s="11"/>
      <c r="AA310" s="11"/>
    </row>
    <row r="311" spans="3:27" x14ac:dyDescent="0.25">
      <c r="C311" s="30"/>
      <c r="G311" s="11"/>
      <c r="R311" s="13"/>
      <c r="X311" s="14"/>
      <c r="Y311" s="14"/>
      <c r="Z311" s="11"/>
      <c r="AA311" s="11"/>
    </row>
    <row r="312" spans="3:27" x14ac:dyDescent="0.25">
      <c r="C312" s="30"/>
      <c r="G312" s="11"/>
      <c r="R312" s="13"/>
      <c r="X312" s="14"/>
      <c r="Y312" s="14"/>
      <c r="Z312" s="11"/>
      <c r="AA312" s="11"/>
    </row>
    <row r="313" spans="3:27" x14ac:dyDescent="0.25">
      <c r="C313" s="30"/>
      <c r="G313" s="11"/>
      <c r="R313" s="13"/>
      <c r="X313" s="14"/>
      <c r="Y313" s="14"/>
      <c r="Z313" s="11"/>
      <c r="AA313" s="11"/>
    </row>
    <row r="314" spans="3:27" x14ac:dyDescent="0.25">
      <c r="C314" s="30"/>
      <c r="G314" s="11"/>
      <c r="R314" s="13"/>
      <c r="X314" s="14"/>
      <c r="Y314" s="14"/>
      <c r="Z314" s="11"/>
      <c r="AA314" s="11"/>
    </row>
    <row r="315" spans="3:27" x14ac:dyDescent="0.25">
      <c r="C315" s="30"/>
      <c r="G315" s="11"/>
      <c r="R315" s="13"/>
      <c r="X315" s="14"/>
      <c r="Y315" s="14"/>
      <c r="Z315" s="11"/>
      <c r="AA315" s="11"/>
    </row>
    <row r="316" spans="3:27" x14ac:dyDescent="0.25">
      <c r="C316" s="30"/>
      <c r="G316" s="11"/>
      <c r="R316" s="13"/>
      <c r="X316" s="14"/>
      <c r="Y316" s="14"/>
      <c r="Z316" s="11"/>
      <c r="AA316" s="11"/>
    </row>
    <row r="317" spans="3:27" x14ac:dyDescent="0.25">
      <c r="C317" s="30"/>
      <c r="G317" s="11"/>
      <c r="R317" s="13"/>
      <c r="X317" s="14"/>
      <c r="Y317" s="14"/>
      <c r="Z317" s="11"/>
      <c r="AA317" s="11"/>
    </row>
    <row r="318" spans="3:27" x14ac:dyDescent="0.25">
      <c r="C318" s="30"/>
      <c r="G318" s="11"/>
      <c r="R318" s="13"/>
      <c r="X318" s="14"/>
      <c r="Y318" s="14"/>
      <c r="Z318" s="11"/>
      <c r="AA318" s="11"/>
    </row>
    <row r="319" spans="3:27" x14ac:dyDescent="0.25">
      <c r="C319" s="30"/>
      <c r="G319" s="11"/>
      <c r="R319" s="13"/>
      <c r="X319" s="14"/>
      <c r="Y319" s="14"/>
      <c r="Z319" s="11"/>
      <c r="AA319" s="11"/>
    </row>
    <row r="320" spans="3:27" x14ac:dyDescent="0.25">
      <c r="C320" s="30"/>
      <c r="G320" s="11"/>
      <c r="R320" s="13"/>
      <c r="X320" s="14"/>
      <c r="Y320" s="14"/>
      <c r="Z320" s="11"/>
      <c r="AA320" s="11"/>
    </row>
    <row r="321" spans="3:27" x14ac:dyDescent="0.25">
      <c r="C321" s="30"/>
      <c r="G321" s="11"/>
      <c r="R321" s="13"/>
      <c r="X321" s="14"/>
      <c r="Y321" s="14"/>
      <c r="Z321" s="11"/>
      <c r="AA321" s="11"/>
    </row>
    <row r="322" spans="3:27" x14ac:dyDescent="0.25">
      <c r="C322" s="30"/>
      <c r="G322" s="11"/>
      <c r="R322" s="13"/>
      <c r="X322" s="14"/>
      <c r="Y322" s="14"/>
      <c r="Z322" s="11"/>
      <c r="AA322" s="11"/>
    </row>
    <row r="323" spans="3:27" x14ac:dyDescent="0.25">
      <c r="C323" s="30"/>
      <c r="G323" s="11"/>
      <c r="R323" s="13"/>
      <c r="X323" s="14"/>
      <c r="Y323" s="14"/>
      <c r="Z323" s="11"/>
      <c r="AA323" s="11"/>
    </row>
    <row r="324" spans="3:27" x14ac:dyDescent="0.25">
      <c r="C324" s="30"/>
      <c r="G324" s="11"/>
      <c r="R324" s="13"/>
      <c r="X324" s="14"/>
      <c r="Y324" s="14"/>
      <c r="Z324" s="11"/>
      <c r="AA324" s="11"/>
    </row>
    <row r="325" spans="3:27" x14ac:dyDescent="0.25">
      <c r="C325" s="30"/>
      <c r="G325" s="11"/>
      <c r="R325" s="13"/>
      <c r="X325" s="14"/>
      <c r="Y325" s="14"/>
      <c r="Z325" s="11"/>
      <c r="AA325" s="11"/>
    </row>
    <row r="326" spans="3:27" x14ac:dyDescent="0.25">
      <c r="C326" s="30"/>
      <c r="G326" s="11"/>
      <c r="R326" s="13"/>
      <c r="X326" s="14"/>
      <c r="Y326" s="14"/>
      <c r="Z326" s="11"/>
      <c r="AA326" s="11"/>
    </row>
    <row r="327" spans="3:27" x14ac:dyDescent="0.25">
      <c r="C327" s="30"/>
      <c r="G327" s="11"/>
      <c r="R327" s="13"/>
      <c r="X327" s="14"/>
      <c r="Y327" s="14"/>
      <c r="Z327" s="11"/>
      <c r="AA327" s="11"/>
    </row>
    <row r="328" spans="3:27" x14ac:dyDescent="0.25">
      <c r="C328" s="30"/>
      <c r="G328" s="11"/>
      <c r="R328" s="13"/>
      <c r="X328" s="14"/>
      <c r="Y328" s="14"/>
      <c r="Z328" s="11"/>
      <c r="AA328" s="11"/>
    </row>
    <row r="329" spans="3:27" x14ac:dyDescent="0.25">
      <c r="C329" s="30"/>
      <c r="G329" s="11"/>
      <c r="R329" s="13"/>
      <c r="X329" s="14"/>
      <c r="Y329" s="14"/>
      <c r="Z329" s="11"/>
      <c r="AA329" s="11"/>
    </row>
    <row r="330" spans="3:27" x14ac:dyDescent="0.25">
      <c r="C330" s="30"/>
      <c r="G330" s="11"/>
      <c r="R330" s="13"/>
      <c r="X330" s="14"/>
      <c r="Y330" s="14"/>
      <c r="Z330" s="11"/>
      <c r="AA330" s="11"/>
    </row>
    <row r="331" spans="3:27" x14ac:dyDescent="0.25">
      <c r="C331" s="30"/>
      <c r="G331" s="11"/>
      <c r="R331" s="13"/>
      <c r="X331" s="14"/>
      <c r="Y331" s="14"/>
      <c r="Z331" s="11"/>
      <c r="AA331" s="11"/>
    </row>
    <row r="332" spans="3:27" x14ac:dyDescent="0.25">
      <c r="C332" s="30"/>
      <c r="G332" s="11"/>
      <c r="R332" s="13"/>
      <c r="X332" s="14"/>
      <c r="Y332" s="14"/>
      <c r="Z332" s="11"/>
      <c r="AA332" s="11"/>
    </row>
    <row r="333" spans="3:27" x14ac:dyDescent="0.25">
      <c r="C333" s="30"/>
      <c r="G333" s="11"/>
      <c r="R333" s="13"/>
      <c r="X333" s="14"/>
      <c r="Y333" s="14"/>
      <c r="Z333" s="11"/>
      <c r="AA333" s="11"/>
    </row>
    <row r="334" spans="3:27" x14ac:dyDescent="0.25">
      <c r="C334" s="30"/>
      <c r="G334" s="11"/>
      <c r="R334" s="13"/>
      <c r="X334" s="14"/>
      <c r="Y334" s="14"/>
      <c r="Z334" s="11"/>
      <c r="AA334" s="11"/>
    </row>
    <row r="431" spans="4:4" x14ac:dyDescent="0.25">
      <c r="D431" s="29"/>
    </row>
  </sheetData>
  <autoFilter ref="A7:AB334" xr:uid="{00000000-0009-0000-0000-000000000000}">
    <sortState xmlns:xlrd2="http://schemas.microsoft.com/office/spreadsheetml/2017/richdata2" ref="A8:AB300">
      <sortCondition ref="B7:B300"/>
    </sortState>
  </autoFilter>
  <sortState xmlns:xlrd2="http://schemas.microsoft.com/office/spreadsheetml/2017/richdata2" ref="A8:AB163">
    <sortCondition ref="U7"/>
  </sortState>
  <dataConsolidate function="count"/>
  <mergeCells count="2">
    <mergeCell ref="D4:H5"/>
    <mergeCell ref="C2:E2"/>
  </mergeCells>
  <pageMargins left="0.511811024" right="0.511811024" top="0.78740157499999996" bottom="0.78740157499999996" header="0.31496062000000002" footer="0.31496062000000002"/>
  <pageSetup paperSize="9" orientation="portrait" horizontalDpi="4294967293" r:id="rId1"/>
  <headerFooter>
    <oddHeader>&amp;L&amp;"Calibri"&amp;10&amp;K000000Classificação: Interno e Parceiros de Negócios&amp;1#</oddHead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4685" id="{B434673B-E8E1-45ED-987C-AEA48568E829}">
            <x14:iconSet iconSet="4RedToBlack" showValue="0" custom="1">
              <x14:cfvo type="percent">
                <xm:f>0</xm:f>
              </x14:cfvo>
              <x14:cfvo type="percent">
                <xm:f>25</xm:f>
              </x14:cfvo>
              <x14:cfvo type="percent">
                <xm:f>50</xm:f>
              </x14:cfvo>
              <x14:cfvo type="percent">
                <xm:f>75</xm:f>
              </x14:cfvo>
              <x14:cfIcon iconSet="4RedToBlack" iconId="1"/>
              <x14:cfIcon iconSet="4RedToBlack" iconId="1"/>
              <x14:cfIcon iconSet="4RedToBlack" iconId="1"/>
              <x14:cfIcon iconSet="4RedToBlack" iconId="1"/>
            </x14:iconSet>
          </x14:cfRule>
          <xm:sqref>U6</xm:sqref>
        </x14:conditionalFormatting>
        <x14:conditionalFormatting xmlns:xm="http://schemas.microsoft.com/office/excel/2006/main">
          <x14:cfRule type="iconSet" priority="34686" id="{8C587A54-AEBD-4596-AD7A-5ABAFC042D76}">
            <x14:iconSet iconSet="4RedToBlack" showValue="0" custom="1">
              <x14:cfvo type="percent">
                <xm:f>0</xm:f>
              </x14:cfvo>
              <x14:cfvo type="percent">
                <xm:f>25</xm:f>
              </x14:cfvo>
              <x14:cfvo type="percent">
                <xm:f>50</xm:f>
              </x14:cfvo>
              <x14:cfvo type="percent">
                <xm:f>75</xm:f>
              </x14:cfvo>
              <x14:cfIcon iconSet="4RedToBlack" iconId="1"/>
              <x14:cfIcon iconSet="4RedToBlack" iconId="1"/>
              <x14:cfIcon iconSet="4RedToBlack" iconId="1"/>
              <x14:cfIcon iconSet="4RedToBlack" iconId="1"/>
            </x14:iconSet>
          </x14:cfRule>
          <xm:sqref>W6:X6</xm:sqref>
        </x14:conditionalFormatting>
        <x14:conditionalFormatting xmlns:xm="http://schemas.microsoft.com/office/excel/2006/main">
          <x14:cfRule type="iconSet" priority="34696" id="{420994B4-9371-4A3A-8FD5-18C3B1B5D6C5}">
            <x14:iconSet iconSet="4RedToBlack" showValue="0" custom="1">
              <x14:cfvo type="percent">
                <xm:f>0</xm:f>
              </x14:cfvo>
              <x14:cfvo type="percent">
                <xm:f>25</xm:f>
              </x14:cfvo>
              <x14:cfvo type="percent">
                <xm:f>50</xm:f>
              </x14:cfvo>
              <x14:cfvo type="percent">
                <xm:f>75</xm:f>
              </x14:cfvo>
              <x14:cfIcon iconSet="4RedToBlack" iconId="1"/>
              <x14:cfIcon iconSet="4RedToBlack" iconId="1"/>
              <x14:cfIcon iconSet="4RedToBlack" iconId="1"/>
              <x14:cfIcon iconSet="4RedToBlack" iconId="1"/>
            </x14:iconSet>
          </x14:cfRule>
          <xm:sqref>J6</xm:sqref>
        </x14:conditionalFormatting>
        <x14:conditionalFormatting xmlns:xm="http://schemas.microsoft.com/office/excel/2006/main">
          <x14:cfRule type="iconSet" priority="34701" id="{851B50CB-9E16-4953-A226-F82B01103E19}">
            <x14:iconSet iconSet="4RedToBlack" showValue="0" custom="1">
              <x14:cfvo type="percent">
                <xm:f>0</xm:f>
              </x14:cfvo>
              <x14:cfvo type="percent">
                <xm:f>25</xm:f>
              </x14:cfvo>
              <x14:cfvo type="percent">
                <xm:f>50</xm:f>
              </x14:cfvo>
              <x14:cfvo type="percent">
                <xm:f>75</xm:f>
              </x14:cfvo>
              <x14:cfIcon iconSet="4RedToBlack" iconId="1"/>
              <x14:cfIcon iconSet="4RedToBlack" iconId="1"/>
              <x14:cfIcon iconSet="4RedToBlack" iconId="1"/>
              <x14:cfIcon iconSet="4RedToBlack" iconId="1"/>
            </x14:iconSet>
          </x14:cfRule>
          <xm:sqref>T6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808"/>
  <sheetViews>
    <sheetView workbookViewId="0">
      <selection activeCell="C1" sqref="A1:C1048576"/>
    </sheetView>
  </sheetViews>
  <sheetFormatPr defaultRowHeight="12.75" x14ac:dyDescent="0.2"/>
  <cols>
    <col min="1" max="1" width="14.42578125" style="8" bestFit="1" customWidth="1"/>
    <col min="2" max="2" width="19.28515625" style="20" bestFit="1" customWidth="1"/>
    <col min="3" max="3" width="9.140625" style="8"/>
    <col min="4" max="6" width="13.5703125" style="8" customWidth="1"/>
    <col min="7" max="16384" width="9.140625" style="8"/>
  </cols>
  <sheetData>
    <row r="1" spans="1:6" x14ac:dyDescent="0.2">
      <c r="A1" s="17" t="s">
        <v>0</v>
      </c>
      <c r="B1" s="17"/>
    </row>
    <row r="2" spans="1:6" s="18" customFormat="1" ht="61.5" customHeight="1" thickBot="1" x14ac:dyDescent="0.3">
      <c r="A2" s="18" t="str">
        <f>_xll.ECOSECURITIES("fund","active","true",,,,,"Anbima class=FII")</f>
        <v>Código</v>
      </c>
      <c r="B2" s="19" t="str">
        <f>_xll.ECONOMATICA($A$3:$A$2000,"Employer ID number")</f>
        <v>CNPJ</v>
      </c>
      <c r="D2" s="183" t="s">
        <v>1141</v>
      </c>
      <c r="E2" s="183"/>
      <c r="F2" s="183"/>
    </row>
    <row r="3" spans="1:6" ht="13.5" thickTop="1" x14ac:dyDescent="0.2">
      <c r="A3" s="8" t="s">
        <v>1574</v>
      </c>
      <c r="B3" s="20">
        <v>44625694000128</v>
      </c>
      <c r="D3" s="177" t="str">
        <f>"Fund type (classific BM&amp;FBovespa)=FII - Fundos de Investimento Imobiliário"</f>
        <v>Fund type (classific BM&amp;FBovespa)=FII - Fundos de Investimento Imobiliário</v>
      </c>
      <c r="E3" s="177"/>
      <c r="F3" s="177"/>
    </row>
    <row r="4" spans="1:6" x14ac:dyDescent="0.2">
      <c r="A4" s="8" t="s">
        <v>653</v>
      </c>
      <c r="B4" s="20">
        <v>19878616000198</v>
      </c>
      <c r="D4" s="178" t="str">
        <f>"Presence&gt;90"</f>
        <v>Presence&gt;90</v>
      </c>
      <c r="E4" s="178"/>
      <c r="F4" s="178"/>
    </row>
    <row r="5" spans="1:6" ht="15" x14ac:dyDescent="0.25">
      <c r="A5" s="8" t="s">
        <v>70</v>
      </c>
      <c r="B5" s="20">
        <v>19419994000103</v>
      </c>
      <c r="D5"/>
    </row>
    <row r="6" spans="1:6" ht="15" x14ac:dyDescent="0.25">
      <c r="A6" s="8" t="s">
        <v>1027</v>
      </c>
      <c r="B6" s="20">
        <v>20019120000148</v>
      </c>
      <c r="D6"/>
    </row>
    <row r="7" spans="1:6" ht="15" x14ac:dyDescent="0.25">
      <c r="A7" s="8" t="s">
        <v>427</v>
      </c>
      <c r="B7" s="20">
        <v>19213231000101</v>
      </c>
      <c r="D7"/>
    </row>
    <row r="8" spans="1:6" ht="15" x14ac:dyDescent="0.25">
      <c r="A8" s="8" t="s">
        <v>738</v>
      </c>
      <c r="B8" s="20">
        <v>19959754000100</v>
      </c>
      <c r="D8"/>
    </row>
    <row r="9" spans="1:6" x14ac:dyDescent="0.2">
      <c r="A9" s="8" t="s">
        <v>853</v>
      </c>
      <c r="B9" s="20">
        <v>36885989000105</v>
      </c>
    </row>
    <row r="10" spans="1:6" x14ac:dyDescent="0.2">
      <c r="A10" s="8" t="s">
        <v>899</v>
      </c>
      <c r="B10" s="20">
        <v>36642293000158</v>
      </c>
    </row>
    <row r="11" spans="1:6" x14ac:dyDescent="0.2">
      <c r="A11" s="8" t="s">
        <v>481</v>
      </c>
      <c r="B11" s="20">
        <v>31547782000107</v>
      </c>
    </row>
    <row r="12" spans="1:6" x14ac:dyDescent="0.2">
      <c r="A12" s="8" t="s">
        <v>657</v>
      </c>
      <c r="B12" s="20">
        <v>27773327000152</v>
      </c>
    </row>
    <row r="13" spans="1:6" x14ac:dyDescent="0.2">
      <c r="A13" s="8" t="s">
        <v>1377</v>
      </c>
      <c r="B13" s="20">
        <v>43873036000192</v>
      </c>
    </row>
    <row r="14" spans="1:6" x14ac:dyDescent="0.2">
      <c r="A14" s="21" t="s">
        <v>917</v>
      </c>
      <c r="B14" s="22">
        <v>38293862000122</v>
      </c>
    </row>
    <row r="15" spans="1:6" x14ac:dyDescent="0.2">
      <c r="A15" s="8" t="s">
        <v>937</v>
      </c>
      <c r="B15" s="20">
        <v>34847063000108</v>
      </c>
    </row>
    <row r="16" spans="1:6" x14ac:dyDescent="0.2">
      <c r="A16" s="8" t="s">
        <v>1010</v>
      </c>
      <c r="B16" s="20">
        <v>22862226000134</v>
      </c>
    </row>
    <row r="17" spans="1:2" x14ac:dyDescent="0.2">
      <c r="A17" s="8" t="s">
        <v>619</v>
      </c>
      <c r="B17" s="20">
        <v>22169716000150</v>
      </c>
    </row>
    <row r="18" spans="1:2" x14ac:dyDescent="0.2">
      <c r="A18" s="8" t="s">
        <v>10</v>
      </c>
      <c r="B18" s="20">
        <v>28737771000185</v>
      </c>
    </row>
    <row r="19" spans="1:2" x14ac:dyDescent="0.2">
      <c r="A19" s="8" t="s">
        <v>1408</v>
      </c>
      <c r="B19" s="20">
        <v>41076823000188</v>
      </c>
    </row>
    <row r="20" spans="1:2" x14ac:dyDescent="0.2">
      <c r="A20" s="8" t="s">
        <v>1556</v>
      </c>
      <c r="B20" s="20">
        <v>45106376000113</v>
      </c>
    </row>
    <row r="21" spans="1:2" x14ac:dyDescent="0.2">
      <c r="A21" s="8" t="s">
        <v>71</v>
      </c>
      <c r="B21" s="20">
        <v>14788458000161</v>
      </c>
    </row>
    <row r="22" spans="1:2" x14ac:dyDescent="0.2">
      <c r="A22" s="8" t="s">
        <v>72</v>
      </c>
      <c r="B22" s="20">
        <v>7789135000127</v>
      </c>
    </row>
    <row r="23" spans="1:2" x14ac:dyDescent="0.2">
      <c r="A23" s="8" t="s">
        <v>1056</v>
      </c>
      <c r="B23" s="20">
        <v>40837664000124</v>
      </c>
    </row>
    <row r="24" spans="1:2" x14ac:dyDescent="0.2">
      <c r="A24" s="8" t="s">
        <v>1602</v>
      </c>
      <c r="B24" s="20">
        <v>41969537000141</v>
      </c>
    </row>
    <row r="25" spans="1:2" x14ac:dyDescent="0.2">
      <c r="A25" s="8" t="s">
        <v>12</v>
      </c>
      <c r="B25" s="20">
        <v>11179118000145</v>
      </c>
    </row>
    <row r="26" spans="1:2" x14ac:dyDescent="0.2">
      <c r="A26" s="8" t="s">
        <v>723</v>
      </c>
      <c r="B26" s="20">
        <v>35434880000199</v>
      </c>
    </row>
    <row r="27" spans="1:2" x14ac:dyDescent="0.2">
      <c r="A27" s="8" t="s">
        <v>765</v>
      </c>
      <c r="B27" s="20">
        <v>26452053000137</v>
      </c>
    </row>
    <row r="28" spans="1:2" x14ac:dyDescent="0.2">
      <c r="A28" s="8" t="s">
        <v>669</v>
      </c>
      <c r="B28" s="20">
        <v>31713934000102</v>
      </c>
    </row>
    <row r="29" spans="1:2" x14ac:dyDescent="0.2">
      <c r="A29" s="8" t="s">
        <v>934</v>
      </c>
      <c r="B29" s="20">
        <v>27882134000130</v>
      </c>
    </row>
    <row r="30" spans="1:2" x14ac:dyDescent="0.2">
      <c r="A30" s="8" t="s">
        <v>74</v>
      </c>
      <c r="B30" s="20">
        <v>14069202000102</v>
      </c>
    </row>
    <row r="31" spans="1:2" x14ac:dyDescent="0.2">
      <c r="A31" s="8" t="s">
        <v>73</v>
      </c>
      <c r="B31" s="20">
        <v>13555918000149</v>
      </c>
    </row>
    <row r="32" spans="1:2" x14ac:dyDescent="0.2">
      <c r="A32" s="8" t="s">
        <v>810</v>
      </c>
      <c r="B32" s="20">
        <v>33554611000130</v>
      </c>
    </row>
    <row r="33" spans="1:2" x14ac:dyDescent="0.2">
      <c r="A33" s="8" t="s">
        <v>875</v>
      </c>
      <c r="B33" s="20">
        <v>34547078000142</v>
      </c>
    </row>
    <row r="34" spans="1:2" x14ac:dyDescent="0.2">
      <c r="A34" s="8" t="s">
        <v>1021</v>
      </c>
      <c r="B34" s="20">
        <v>34547078000142</v>
      </c>
    </row>
    <row r="35" spans="1:2" x14ac:dyDescent="0.2">
      <c r="A35" s="8" t="s">
        <v>876</v>
      </c>
      <c r="B35" s="20">
        <v>34547078000142</v>
      </c>
    </row>
    <row r="36" spans="1:2" x14ac:dyDescent="0.2">
      <c r="A36" s="8" t="s">
        <v>1536</v>
      </c>
      <c r="B36" s="20">
        <v>44674528000111</v>
      </c>
    </row>
    <row r="37" spans="1:2" x14ac:dyDescent="0.2">
      <c r="A37" s="8" t="s">
        <v>1537</v>
      </c>
      <c r="B37" s="20">
        <v>45063985000132</v>
      </c>
    </row>
    <row r="38" spans="1:2" x14ac:dyDescent="0.2">
      <c r="A38" s="8" t="s">
        <v>610</v>
      </c>
      <c r="B38" s="20">
        <v>32006821000121</v>
      </c>
    </row>
    <row r="39" spans="1:2" x14ac:dyDescent="0.2">
      <c r="A39" s="8" t="s">
        <v>75</v>
      </c>
      <c r="B39" s="20">
        <v>12401858000147</v>
      </c>
    </row>
    <row r="40" spans="1:2" x14ac:dyDescent="0.2">
      <c r="A40" s="8" t="s">
        <v>878</v>
      </c>
      <c r="B40" s="20">
        <v>33701501000154</v>
      </c>
    </row>
    <row r="41" spans="1:2" x14ac:dyDescent="0.2">
      <c r="A41" s="8" t="s">
        <v>879</v>
      </c>
      <c r="B41" s="20">
        <v>33701501000154</v>
      </c>
    </row>
    <row r="42" spans="1:2" x14ac:dyDescent="0.2">
      <c r="A42" s="8" t="s">
        <v>780</v>
      </c>
      <c r="B42" s="20">
        <v>35765826000126</v>
      </c>
    </row>
    <row r="43" spans="1:2" x14ac:dyDescent="0.2">
      <c r="A43" s="8" t="s">
        <v>19</v>
      </c>
      <c r="B43" s="20">
        <v>22219335000138</v>
      </c>
    </row>
    <row r="44" spans="1:2" x14ac:dyDescent="0.2">
      <c r="A44" s="8" t="s">
        <v>440</v>
      </c>
      <c r="B44" s="20">
        <v>15570431000160</v>
      </c>
    </row>
    <row r="45" spans="1:2" x14ac:dyDescent="0.2">
      <c r="A45" s="8" t="s">
        <v>1057</v>
      </c>
      <c r="B45" s="20">
        <v>44302072000169</v>
      </c>
    </row>
    <row r="46" spans="1:2" x14ac:dyDescent="0.2">
      <c r="A46" s="8" t="s">
        <v>983</v>
      </c>
      <c r="B46" s="20">
        <v>41978168000153</v>
      </c>
    </row>
    <row r="47" spans="1:2" x14ac:dyDescent="0.2">
      <c r="A47" s="8" t="s">
        <v>811</v>
      </c>
      <c r="B47" s="20">
        <v>35507610000160</v>
      </c>
    </row>
    <row r="48" spans="1:2" x14ac:dyDescent="0.2">
      <c r="A48" s="8" t="s">
        <v>1047</v>
      </c>
      <c r="B48" s="20">
        <v>43619218000131</v>
      </c>
    </row>
    <row r="49" spans="1:2" x14ac:dyDescent="0.2">
      <c r="A49" s="8" t="s">
        <v>1522</v>
      </c>
      <c r="B49" s="20">
        <v>41833763000109</v>
      </c>
    </row>
    <row r="50" spans="1:2" x14ac:dyDescent="0.2">
      <c r="A50" s="8" t="s">
        <v>626</v>
      </c>
      <c r="B50" s="20">
        <v>28267555000113</v>
      </c>
    </row>
    <row r="51" spans="1:2" x14ac:dyDescent="0.2">
      <c r="A51" s="8" t="s">
        <v>1093</v>
      </c>
      <c r="B51" s="20">
        <v>42592257000120</v>
      </c>
    </row>
    <row r="52" spans="1:2" x14ac:dyDescent="0.2">
      <c r="A52" s="8" t="s">
        <v>14</v>
      </c>
      <c r="B52" s="20">
        <v>14410722000129</v>
      </c>
    </row>
    <row r="53" spans="1:2" x14ac:dyDescent="0.2">
      <c r="A53" s="8" t="s">
        <v>76</v>
      </c>
      <c r="B53" s="20">
        <v>20716161000193</v>
      </c>
    </row>
    <row r="54" spans="1:2" x14ac:dyDescent="0.2">
      <c r="A54" s="8" t="s">
        <v>489</v>
      </c>
      <c r="B54" s="20">
        <v>31145875000105</v>
      </c>
    </row>
    <row r="55" spans="1:2" x14ac:dyDescent="0.2">
      <c r="A55" s="8" t="s">
        <v>877</v>
      </c>
      <c r="B55" s="20">
        <v>39583723000104</v>
      </c>
    </row>
    <row r="56" spans="1:2" x14ac:dyDescent="0.2">
      <c r="A56" s="8" t="s">
        <v>77</v>
      </c>
      <c r="B56" s="20">
        <v>18289950000143</v>
      </c>
    </row>
    <row r="57" spans="1:2" x14ac:dyDescent="0.2">
      <c r="A57" s="8" t="s">
        <v>1359</v>
      </c>
      <c r="B57" s="20">
        <v>40054913000105</v>
      </c>
    </row>
    <row r="58" spans="1:2" x14ac:dyDescent="0.2">
      <c r="A58" s="8" t="s">
        <v>1109</v>
      </c>
      <c r="B58" s="20">
        <v>35652060000173</v>
      </c>
    </row>
    <row r="59" spans="1:2" x14ac:dyDescent="0.2">
      <c r="A59" s="8" t="s">
        <v>1603</v>
      </c>
      <c r="B59" s="20">
        <v>41076748000155</v>
      </c>
    </row>
    <row r="60" spans="1:2" x14ac:dyDescent="0.2">
      <c r="A60" s="8" t="s">
        <v>1110</v>
      </c>
      <c r="B60" s="20">
        <v>38294221000192</v>
      </c>
    </row>
    <row r="61" spans="1:2" x14ac:dyDescent="0.2">
      <c r="A61" s="8" t="s">
        <v>881</v>
      </c>
      <c r="B61" s="20">
        <v>34081637000171</v>
      </c>
    </row>
    <row r="62" spans="1:2" x14ac:dyDescent="0.2">
      <c r="A62" s="8" t="s">
        <v>1554</v>
      </c>
      <c r="B62" s="20">
        <v>34895894000147</v>
      </c>
    </row>
    <row r="63" spans="1:2" x14ac:dyDescent="0.2">
      <c r="A63" s="8" t="s">
        <v>861</v>
      </c>
      <c r="B63" s="20">
        <v>36368869000130</v>
      </c>
    </row>
    <row r="64" spans="1:2" x14ac:dyDescent="0.2">
      <c r="A64" s="8" t="s">
        <v>927</v>
      </c>
      <c r="B64" s="20">
        <v>14376247000111</v>
      </c>
    </row>
    <row r="65" spans="1:2" x14ac:dyDescent="0.2">
      <c r="A65" s="8" t="s">
        <v>177</v>
      </c>
      <c r="B65" s="20">
        <v>23426470000117</v>
      </c>
    </row>
    <row r="66" spans="1:2" x14ac:dyDescent="0.2">
      <c r="A66" s="8" t="s">
        <v>473</v>
      </c>
      <c r="B66" s="20">
        <v>21067825000101</v>
      </c>
    </row>
    <row r="67" spans="1:2" x14ac:dyDescent="0.2">
      <c r="A67" s="8" t="s">
        <v>78</v>
      </c>
      <c r="B67" s="20">
        <v>21044600000121</v>
      </c>
    </row>
    <row r="68" spans="1:2" x14ac:dyDescent="0.2">
      <c r="A68" s="8" t="s">
        <v>18</v>
      </c>
      <c r="B68" s="20">
        <v>20216935000117</v>
      </c>
    </row>
    <row r="69" spans="1:2" x14ac:dyDescent="0.2">
      <c r="A69" s="8" t="s">
        <v>965</v>
      </c>
      <c r="B69" s="20">
        <v>41833876000104</v>
      </c>
    </row>
    <row r="70" spans="1:2" x14ac:dyDescent="0.2">
      <c r="A70" s="8" t="s">
        <v>79</v>
      </c>
      <c r="B70" s="20">
        <v>22081808000183</v>
      </c>
    </row>
    <row r="71" spans="1:2" x14ac:dyDescent="0.2">
      <c r="A71" s="8" t="s">
        <v>1111</v>
      </c>
      <c r="B71" s="20">
        <v>26195121000120</v>
      </c>
    </row>
    <row r="72" spans="1:2" x14ac:dyDescent="0.2">
      <c r="A72" s="8" t="s">
        <v>1525</v>
      </c>
      <c r="B72" s="20">
        <v>14074706000102</v>
      </c>
    </row>
    <row r="73" spans="1:2" x14ac:dyDescent="0.2">
      <c r="A73" s="8" t="s">
        <v>30</v>
      </c>
      <c r="B73" s="20">
        <v>13584584000131</v>
      </c>
    </row>
    <row r="74" spans="1:2" x14ac:dyDescent="0.2">
      <c r="A74" s="8" t="s">
        <v>1604</v>
      </c>
      <c r="B74" s="20">
        <v>43862625000175</v>
      </c>
    </row>
    <row r="75" spans="1:2" x14ac:dyDescent="0.2">
      <c r="A75" s="8" t="s">
        <v>919</v>
      </c>
      <c r="B75" s="20">
        <v>35755232000134</v>
      </c>
    </row>
    <row r="76" spans="1:2" x14ac:dyDescent="0.2">
      <c r="A76" s="8" t="s">
        <v>596</v>
      </c>
      <c r="B76" s="20">
        <v>32000013000157</v>
      </c>
    </row>
    <row r="77" spans="1:2" x14ac:dyDescent="0.2">
      <c r="A77" s="8" t="s">
        <v>627</v>
      </c>
      <c r="B77" s="20">
        <v>20748515000181</v>
      </c>
    </row>
    <row r="78" spans="1:2" x14ac:dyDescent="0.2">
      <c r="A78" s="8" t="s">
        <v>1347</v>
      </c>
      <c r="B78" s="20">
        <v>39332032000120</v>
      </c>
    </row>
    <row r="79" spans="1:2" x14ac:dyDescent="0.2">
      <c r="A79" s="8" t="s">
        <v>1343</v>
      </c>
      <c r="B79" s="20">
        <v>41081356000184</v>
      </c>
    </row>
    <row r="80" spans="1:2" x14ac:dyDescent="0.2">
      <c r="A80" s="8" t="s">
        <v>1427</v>
      </c>
      <c r="B80" s="20">
        <v>34895752000180</v>
      </c>
    </row>
    <row r="81" spans="1:2" x14ac:dyDescent="0.2">
      <c r="A81" s="8" t="s">
        <v>658</v>
      </c>
      <c r="B81" s="20">
        <v>35360651000177</v>
      </c>
    </row>
    <row r="82" spans="1:2" x14ac:dyDescent="0.2">
      <c r="A82" s="8" t="s">
        <v>791</v>
      </c>
      <c r="B82" s="20">
        <v>35360651000177</v>
      </c>
    </row>
    <row r="83" spans="1:2" x14ac:dyDescent="0.2">
      <c r="A83" s="8" t="s">
        <v>1528</v>
      </c>
      <c r="B83" s="20">
        <v>35360651000177</v>
      </c>
    </row>
    <row r="84" spans="1:2" x14ac:dyDescent="0.2">
      <c r="A84" s="8" t="s">
        <v>81</v>
      </c>
      <c r="B84" s="20">
        <v>26545627000111</v>
      </c>
    </row>
    <row r="85" spans="1:2" x14ac:dyDescent="0.2">
      <c r="A85" s="8" t="s">
        <v>1363</v>
      </c>
      <c r="B85" s="20">
        <v>44107380000133</v>
      </c>
    </row>
    <row r="86" spans="1:2" x14ac:dyDescent="0.2">
      <c r="A86" s="8" t="s">
        <v>1000</v>
      </c>
      <c r="B86" s="20">
        <v>41218404000133</v>
      </c>
    </row>
    <row r="87" spans="1:2" x14ac:dyDescent="0.2">
      <c r="A87" s="8" t="s">
        <v>1557</v>
      </c>
      <c r="B87" s="20">
        <v>45105676000188</v>
      </c>
    </row>
    <row r="88" spans="1:2" x14ac:dyDescent="0.2">
      <c r="A88" s="8" t="s">
        <v>17</v>
      </c>
      <c r="B88" s="20">
        <v>8924783000101</v>
      </c>
    </row>
    <row r="89" spans="1:2" x14ac:dyDescent="0.2">
      <c r="A89" s="8" t="s">
        <v>32</v>
      </c>
      <c r="B89" s="20">
        <v>9552812000114</v>
      </c>
    </row>
    <row r="90" spans="1:2" x14ac:dyDescent="0.2">
      <c r="A90" s="8" t="s">
        <v>601</v>
      </c>
      <c r="B90" s="20">
        <v>11839593000109</v>
      </c>
    </row>
    <row r="91" spans="1:2" x14ac:dyDescent="0.2">
      <c r="A91" s="8" t="s">
        <v>918</v>
      </c>
      <c r="B91" s="20">
        <v>36642311000100</v>
      </c>
    </row>
    <row r="92" spans="1:2" x14ac:dyDescent="0.2">
      <c r="A92" s="8" t="s">
        <v>1605</v>
      </c>
      <c r="B92" s="20">
        <v>20132453000189</v>
      </c>
    </row>
    <row r="93" spans="1:2" x14ac:dyDescent="0.2">
      <c r="A93" s="8" t="s">
        <v>717</v>
      </c>
      <c r="B93" s="20">
        <v>36098375000183</v>
      </c>
    </row>
    <row r="94" spans="1:2" x14ac:dyDescent="0.2">
      <c r="A94" s="8" t="s">
        <v>935</v>
      </c>
      <c r="B94" s="20">
        <v>36930464000144</v>
      </c>
    </row>
    <row r="95" spans="1:2" x14ac:dyDescent="0.2">
      <c r="A95" s="8" t="s">
        <v>1364</v>
      </c>
      <c r="B95" s="20">
        <v>41969501000168</v>
      </c>
    </row>
    <row r="96" spans="1:2" x14ac:dyDescent="0.2">
      <c r="A96" s="8" t="s">
        <v>82</v>
      </c>
      <c r="B96" s="20">
        <v>12989974000129</v>
      </c>
    </row>
    <row r="97" spans="1:2" x14ac:dyDescent="0.2">
      <c r="A97" s="8" t="s">
        <v>83</v>
      </c>
      <c r="B97" s="20">
        <v>15254249000109</v>
      </c>
    </row>
    <row r="98" spans="1:2" x14ac:dyDescent="0.2">
      <c r="A98" s="8" t="s">
        <v>1066</v>
      </c>
      <c r="B98" s="20">
        <v>31887401000139</v>
      </c>
    </row>
    <row r="99" spans="1:2" x14ac:dyDescent="0.2">
      <c r="A99" s="8" t="s">
        <v>429</v>
      </c>
      <c r="B99" s="20">
        <v>17098794000170</v>
      </c>
    </row>
    <row r="100" spans="1:2" x14ac:dyDescent="0.2">
      <c r="A100" s="8" t="s">
        <v>1087</v>
      </c>
      <c r="B100" s="20">
        <v>21862783000192</v>
      </c>
    </row>
    <row r="101" spans="1:2" x14ac:dyDescent="0.2">
      <c r="A101" s="8" t="s">
        <v>1088</v>
      </c>
      <c r="B101" s="20">
        <v>18647268000185</v>
      </c>
    </row>
    <row r="102" spans="1:2" x14ac:dyDescent="0.2">
      <c r="A102" s="8" t="s">
        <v>1419</v>
      </c>
      <c r="B102" s="20">
        <v>45123558000100</v>
      </c>
    </row>
    <row r="103" spans="1:2" x14ac:dyDescent="0.2">
      <c r="A103" s="8" t="s">
        <v>766</v>
      </c>
      <c r="B103" s="20">
        <v>35725659000190</v>
      </c>
    </row>
    <row r="104" spans="1:2" x14ac:dyDescent="0.2">
      <c r="A104" s="8" t="s">
        <v>1409</v>
      </c>
      <c r="B104" s="20">
        <v>42537579000176</v>
      </c>
    </row>
    <row r="105" spans="1:2" x14ac:dyDescent="0.2">
      <c r="A105" s="8" t="s">
        <v>651</v>
      </c>
      <c r="B105" s="20">
        <v>34081611000123</v>
      </c>
    </row>
    <row r="106" spans="1:2" x14ac:dyDescent="0.2">
      <c r="A106" s="8" t="s">
        <v>730</v>
      </c>
      <c r="B106" s="20">
        <v>18979895000113</v>
      </c>
    </row>
    <row r="107" spans="1:2" x14ac:dyDescent="0.2">
      <c r="A107" s="8" t="s">
        <v>760</v>
      </c>
      <c r="B107" s="20">
        <v>18979895000113</v>
      </c>
    </row>
    <row r="108" spans="1:2" x14ac:dyDescent="0.2">
      <c r="A108" s="8" t="s">
        <v>1013</v>
      </c>
      <c r="B108" s="20">
        <v>32065364000146</v>
      </c>
    </row>
    <row r="109" spans="1:2" x14ac:dyDescent="0.2">
      <c r="A109" s="8" t="s">
        <v>84</v>
      </c>
      <c r="B109" s="20">
        <v>20118470000161</v>
      </c>
    </row>
    <row r="110" spans="1:2" x14ac:dyDescent="0.2">
      <c r="A110" s="8" t="s">
        <v>20</v>
      </c>
      <c r="B110" s="20">
        <v>17144039000185</v>
      </c>
    </row>
    <row r="111" spans="1:2" x14ac:dyDescent="0.2">
      <c r="A111" s="8" t="s">
        <v>85</v>
      </c>
      <c r="B111" s="20">
        <v>20118507000151</v>
      </c>
    </row>
    <row r="112" spans="1:2" x14ac:dyDescent="0.2">
      <c r="A112" s="8" t="s">
        <v>23</v>
      </c>
      <c r="B112" s="20">
        <v>13551286000145</v>
      </c>
    </row>
    <row r="113" spans="1:2" x14ac:dyDescent="0.2">
      <c r="A113" s="8" t="s">
        <v>1105</v>
      </c>
      <c r="B113" s="20">
        <v>37899356000119</v>
      </c>
    </row>
    <row r="114" spans="1:2" x14ac:dyDescent="0.2">
      <c r="A114" s="8" t="s">
        <v>24</v>
      </c>
      <c r="B114" s="20">
        <v>15799397000109</v>
      </c>
    </row>
    <row r="115" spans="1:2" x14ac:dyDescent="0.2">
      <c r="A115" s="8" t="s">
        <v>593</v>
      </c>
      <c r="B115" s="20">
        <v>34508923000170</v>
      </c>
    </row>
    <row r="116" spans="1:2" x14ac:dyDescent="0.2">
      <c r="A116" s="8" t="s">
        <v>86</v>
      </c>
      <c r="B116" s="20">
        <v>18950957000164</v>
      </c>
    </row>
    <row r="117" spans="1:2" x14ac:dyDescent="0.2">
      <c r="A117" s="8" t="s">
        <v>27</v>
      </c>
      <c r="B117" s="20">
        <v>11728688000147</v>
      </c>
    </row>
    <row r="118" spans="1:2" x14ac:dyDescent="0.2">
      <c r="A118" s="8" t="s">
        <v>87</v>
      </c>
      <c r="B118" s="20">
        <v>13464208000103</v>
      </c>
    </row>
    <row r="119" spans="1:2" x14ac:dyDescent="0.2">
      <c r="A119" s="8" t="s">
        <v>126</v>
      </c>
      <c r="B119" s="20">
        <v>13920018000153</v>
      </c>
    </row>
    <row r="120" spans="1:2" x14ac:dyDescent="0.2">
      <c r="A120" s="8" t="s">
        <v>1112</v>
      </c>
      <c r="B120" s="20">
        <v>10347985000180</v>
      </c>
    </row>
    <row r="121" spans="1:2" x14ac:dyDescent="0.2">
      <c r="A121" s="8" t="s">
        <v>697</v>
      </c>
      <c r="B121" s="20">
        <v>34895711000193</v>
      </c>
    </row>
    <row r="122" spans="1:2" x14ac:dyDescent="0.2">
      <c r="A122" s="8" t="s">
        <v>698</v>
      </c>
      <c r="B122" s="20">
        <v>34895711000193</v>
      </c>
    </row>
    <row r="123" spans="1:2" x14ac:dyDescent="0.2">
      <c r="A123" s="8" t="s">
        <v>735</v>
      </c>
      <c r="B123" s="20">
        <v>34895711000193</v>
      </c>
    </row>
    <row r="124" spans="1:2" x14ac:dyDescent="0.2">
      <c r="A124" s="8" t="s">
        <v>88</v>
      </c>
      <c r="B124" s="20">
        <v>97521194000102</v>
      </c>
    </row>
    <row r="125" spans="1:2" x14ac:dyDescent="0.2">
      <c r="A125" s="8" t="s">
        <v>1037</v>
      </c>
      <c r="B125" s="20">
        <v>32287811000101</v>
      </c>
    </row>
    <row r="126" spans="1:2" x14ac:dyDescent="0.2">
      <c r="A126" s="8" t="s">
        <v>1089</v>
      </c>
      <c r="B126" s="20">
        <v>37950819000120</v>
      </c>
    </row>
    <row r="127" spans="1:2" x14ac:dyDescent="0.2">
      <c r="A127" s="8" t="s">
        <v>1007</v>
      </c>
      <c r="B127" s="20">
        <v>41394946000167</v>
      </c>
    </row>
    <row r="128" spans="1:2" x14ac:dyDescent="0.2">
      <c r="A128" s="8" t="s">
        <v>61</v>
      </c>
      <c r="B128" s="20">
        <v>4141645000103</v>
      </c>
    </row>
    <row r="129" spans="1:2" x14ac:dyDescent="0.2">
      <c r="A129" s="8" t="s">
        <v>910</v>
      </c>
      <c r="B129" s="20">
        <v>37532662000112</v>
      </c>
    </row>
    <row r="130" spans="1:2" x14ac:dyDescent="0.2">
      <c r="A130" s="8" t="s">
        <v>1091</v>
      </c>
      <c r="B130" s="20">
        <v>38293921000162</v>
      </c>
    </row>
    <row r="131" spans="1:2" x14ac:dyDescent="0.2">
      <c r="A131" s="8" t="s">
        <v>984</v>
      </c>
      <c r="B131" s="20">
        <v>41081336000103</v>
      </c>
    </row>
    <row r="132" spans="1:2" x14ac:dyDescent="0.2">
      <c r="A132" s="8" t="s">
        <v>948</v>
      </c>
      <c r="B132" s="20">
        <v>41219454000135</v>
      </c>
    </row>
    <row r="133" spans="1:2" x14ac:dyDescent="0.2">
      <c r="A133" s="8" t="s">
        <v>575</v>
      </c>
      <c r="B133" s="20">
        <v>32784898000122</v>
      </c>
    </row>
    <row r="134" spans="1:2" x14ac:dyDescent="0.2">
      <c r="A134" s="8" t="s">
        <v>526</v>
      </c>
      <c r="B134" s="20">
        <v>11260134000168</v>
      </c>
    </row>
    <row r="135" spans="1:2" x14ac:dyDescent="0.2">
      <c r="A135" s="8" t="s">
        <v>38</v>
      </c>
      <c r="B135" s="20">
        <v>9072017000129</v>
      </c>
    </row>
    <row r="136" spans="1:2" x14ac:dyDescent="0.2">
      <c r="A136" s="8" t="s">
        <v>26</v>
      </c>
      <c r="B136" s="20">
        <v>11160521000122</v>
      </c>
    </row>
    <row r="137" spans="1:2" x14ac:dyDescent="0.2">
      <c r="A137" s="8" t="s">
        <v>453</v>
      </c>
      <c r="B137" s="20">
        <v>29641226000153</v>
      </c>
    </row>
    <row r="138" spans="1:2" x14ac:dyDescent="0.2">
      <c r="A138" s="8" t="s">
        <v>1366</v>
      </c>
      <c r="B138" s="20">
        <v>41922239000104</v>
      </c>
    </row>
    <row r="139" spans="1:2" x14ac:dyDescent="0.2">
      <c r="A139" s="8" t="s">
        <v>89</v>
      </c>
      <c r="B139" s="20">
        <v>19442626000186</v>
      </c>
    </row>
    <row r="140" spans="1:2" x14ac:dyDescent="0.2">
      <c r="A140" s="8" t="s">
        <v>1558</v>
      </c>
      <c r="B140" s="20">
        <v>45105714000100</v>
      </c>
    </row>
    <row r="141" spans="1:2" x14ac:dyDescent="0.2">
      <c r="A141" s="8" t="s">
        <v>771</v>
      </c>
      <c r="B141" s="20">
        <v>35725666000191</v>
      </c>
    </row>
    <row r="142" spans="1:2" x14ac:dyDescent="0.2">
      <c r="A142" s="8" t="s">
        <v>1410</v>
      </c>
      <c r="B142" s="20">
        <v>38294329000185</v>
      </c>
    </row>
    <row r="143" spans="1:2" x14ac:dyDescent="0.2">
      <c r="A143" s="8" t="s">
        <v>1067</v>
      </c>
      <c r="B143" s="20">
        <v>36501233000115</v>
      </c>
    </row>
    <row r="144" spans="1:2" x14ac:dyDescent="0.2">
      <c r="A144" s="21" t="s">
        <v>1606</v>
      </c>
      <c r="B144" s="22">
        <v>43010601000198</v>
      </c>
    </row>
    <row r="145" spans="1:2" x14ac:dyDescent="0.2">
      <c r="A145" s="8" t="s">
        <v>827</v>
      </c>
      <c r="B145" s="20">
        <v>35880201000105</v>
      </c>
    </row>
    <row r="146" spans="1:2" x14ac:dyDescent="0.2">
      <c r="A146" s="8" t="s">
        <v>90</v>
      </c>
      <c r="B146" s="20">
        <v>28108193000118</v>
      </c>
    </row>
    <row r="147" spans="1:2" x14ac:dyDescent="0.2">
      <c r="A147" s="8" t="s">
        <v>1390</v>
      </c>
      <c r="B147" s="20">
        <v>42888360000111</v>
      </c>
    </row>
    <row r="148" spans="1:2" x14ac:dyDescent="0.2">
      <c r="A148" s="8" t="s">
        <v>1543</v>
      </c>
      <c r="B148" s="20">
        <v>42922127000108</v>
      </c>
    </row>
    <row r="149" spans="1:2" x14ac:dyDescent="0.2">
      <c r="A149" s="8" t="s">
        <v>805</v>
      </c>
      <c r="B149" s="20">
        <v>37087810000137</v>
      </c>
    </row>
    <row r="150" spans="1:2" x14ac:dyDescent="0.2">
      <c r="A150" s="8" t="s">
        <v>1523</v>
      </c>
      <c r="B150" s="20">
        <v>43164799000164</v>
      </c>
    </row>
    <row r="151" spans="1:2" x14ac:dyDescent="0.2">
      <c r="A151" s="8" t="s">
        <v>91</v>
      </c>
      <c r="B151" s="20">
        <v>10522648000181</v>
      </c>
    </row>
    <row r="152" spans="1:2" x14ac:dyDescent="0.2">
      <c r="A152" s="8" t="s">
        <v>474</v>
      </c>
      <c r="B152" s="20">
        <v>21085863000189</v>
      </c>
    </row>
    <row r="153" spans="1:2" x14ac:dyDescent="0.2">
      <c r="A153" s="8" t="s">
        <v>1360</v>
      </c>
      <c r="B153" s="20">
        <v>41224330000148</v>
      </c>
    </row>
    <row r="154" spans="1:2" x14ac:dyDescent="0.2">
      <c r="A154" s="8" t="s">
        <v>11</v>
      </c>
      <c r="B154" s="20">
        <v>5562312000102</v>
      </c>
    </row>
    <row r="155" spans="1:2" x14ac:dyDescent="0.2">
      <c r="A155" s="8" t="s">
        <v>34</v>
      </c>
      <c r="B155" s="20">
        <v>15333306000137</v>
      </c>
    </row>
    <row r="156" spans="1:2" x14ac:dyDescent="0.2">
      <c r="A156" s="8" t="s">
        <v>92</v>
      </c>
      <c r="B156" s="20">
        <v>13022994000199</v>
      </c>
    </row>
    <row r="157" spans="1:2" x14ac:dyDescent="0.2">
      <c r="A157" s="8" t="s">
        <v>165</v>
      </c>
      <c r="B157" s="20">
        <v>22044621000100</v>
      </c>
    </row>
    <row r="158" spans="1:2" x14ac:dyDescent="0.2">
      <c r="A158" s="8" t="s">
        <v>460</v>
      </c>
      <c r="B158" s="20">
        <v>30248129000184</v>
      </c>
    </row>
    <row r="159" spans="1:2" x14ac:dyDescent="0.2">
      <c r="A159" s="8" t="s">
        <v>994</v>
      </c>
      <c r="B159" s="20">
        <v>36969658000153</v>
      </c>
    </row>
    <row r="160" spans="1:2" x14ac:dyDescent="0.2">
      <c r="A160" s="8" t="s">
        <v>1113</v>
      </c>
      <c r="B160" s="20">
        <v>41076380000125</v>
      </c>
    </row>
    <row r="161" spans="1:2" x14ac:dyDescent="0.2">
      <c r="A161" s="8" t="s">
        <v>93</v>
      </c>
      <c r="B161" s="20">
        <v>26452064000117</v>
      </c>
    </row>
    <row r="162" spans="1:2" x14ac:dyDescent="0.2">
      <c r="A162" s="8" t="s">
        <v>893</v>
      </c>
      <c r="B162" s="20">
        <v>37266902000184</v>
      </c>
    </row>
    <row r="163" spans="1:2" x14ac:dyDescent="0.2">
      <c r="A163" s="8" t="s">
        <v>894</v>
      </c>
      <c r="B163" s="20">
        <v>37266902000184</v>
      </c>
    </row>
    <row r="164" spans="1:2" x14ac:dyDescent="0.2">
      <c r="A164" s="8" t="s">
        <v>895</v>
      </c>
      <c r="B164" s="20">
        <v>37266902000184</v>
      </c>
    </row>
    <row r="165" spans="1:2" x14ac:dyDescent="0.2">
      <c r="A165" s="8" t="s">
        <v>94</v>
      </c>
      <c r="B165" s="20">
        <v>14365190000155</v>
      </c>
    </row>
    <row r="166" spans="1:2" x14ac:dyDescent="0.2">
      <c r="A166" s="8" t="s">
        <v>95</v>
      </c>
      <c r="B166" s="20">
        <v>18259637000162</v>
      </c>
    </row>
    <row r="167" spans="1:2" x14ac:dyDescent="0.2">
      <c r="A167" s="8" t="s">
        <v>1402</v>
      </c>
      <c r="B167" s="20">
        <v>31469385000164</v>
      </c>
    </row>
    <row r="168" spans="1:2" x14ac:dyDescent="0.2">
      <c r="A168" s="8" t="s">
        <v>1588</v>
      </c>
      <c r="B168" s="20">
        <v>32317313000164</v>
      </c>
    </row>
    <row r="169" spans="1:2" x14ac:dyDescent="0.2">
      <c r="A169" s="8" t="s">
        <v>1029</v>
      </c>
      <c r="B169" s="20">
        <v>24070076000151</v>
      </c>
    </row>
    <row r="170" spans="1:2" x14ac:dyDescent="0.2">
      <c r="A170" s="8" t="s">
        <v>1395</v>
      </c>
      <c r="B170" s="20">
        <v>41969521000139</v>
      </c>
    </row>
    <row r="171" spans="1:2" x14ac:dyDescent="0.2">
      <c r="A171" s="8" t="s">
        <v>1420</v>
      </c>
      <c r="B171" s="20">
        <v>43951911000107</v>
      </c>
    </row>
    <row r="172" spans="1:2" x14ac:dyDescent="0.2">
      <c r="A172" s="8" t="s">
        <v>1607</v>
      </c>
      <c r="B172" s="20">
        <v>41076851000103</v>
      </c>
    </row>
    <row r="173" spans="1:2" x14ac:dyDescent="0.2">
      <c r="A173" s="8" t="s">
        <v>96</v>
      </c>
      <c r="B173" s="20">
        <v>12358507000109</v>
      </c>
    </row>
    <row r="174" spans="1:2" x14ac:dyDescent="0.2">
      <c r="A174" s="8" t="s">
        <v>898</v>
      </c>
      <c r="B174" s="20">
        <v>30178506000156</v>
      </c>
    </row>
    <row r="175" spans="1:2" x14ac:dyDescent="0.2">
      <c r="A175" s="8" t="s">
        <v>594</v>
      </c>
      <c r="B175" s="20">
        <v>33884145000151</v>
      </c>
    </row>
    <row r="176" spans="1:2" x14ac:dyDescent="0.2">
      <c r="A176" s="8" t="s">
        <v>848</v>
      </c>
      <c r="B176" s="20">
        <v>33884145000151</v>
      </c>
    </row>
    <row r="177" spans="1:2" x14ac:dyDescent="0.2">
      <c r="A177" s="8" t="s">
        <v>33</v>
      </c>
      <c r="B177" s="20">
        <v>11664201000100</v>
      </c>
    </row>
    <row r="178" spans="1:2" x14ac:dyDescent="0.2">
      <c r="A178" s="8" t="s">
        <v>753</v>
      </c>
      <c r="B178" s="20">
        <v>37295952000190</v>
      </c>
    </row>
    <row r="179" spans="1:2" x14ac:dyDescent="0.2">
      <c r="A179" s="8" t="s">
        <v>801</v>
      </c>
      <c r="B179" s="20">
        <v>37295952000190</v>
      </c>
    </row>
    <row r="180" spans="1:2" x14ac:dyDescent="0.2">
      <c r="A180" s="8" t="s">
        <v>1103</v>
      </c>
      <c r="B180" s="20">
        <v>42405905000191</v>
      </c>
    </row>
    <row r="181" spans="1:2" x14ac:dyDescent="0.2">
      <c r="A181" s="8" t="s">
        <v>98</v>
      </c>
      <c r="B181" s="20">
        <v>20990694000169</v>
      </c>
    </row>
    <row r="182" spans="1:2" x14ac:dyDescent="0.2">
      <c r="A182" s="8" t="s">
        <v>863</v>
      </c>
      <c r="B182" s="20">
        <v>35755044000106</v>
      </c>
    </row>
    <row r="183" spans="1:2" x14ac:dyDescent="0.2">
      <c r="A183" s="8" t="s">
        <v>874</v>
      </c>
      <c r="B183" s="20">
        <v>35755044000106</v>
      </c>
    </row>
    <row r="184" spans="1:2" x14ac:dyDescent="0.2">
      <c r="A184" s="8" t="s">
        <v>789</v>
      </c>
      <c r="B184" s="20">
        <v>24703709000111</v>
      </c>
    </row>
    <row r="185" spans="1:2" x14ac:dyDescent="0.2">
      <c r="A185" s="8" t="s">
        <v>1608</v>
      </c>
      <c r="B185" s="20">
        <v>35652278000128</v>
      </c>
    </row>
    <row r="186" spans="1:2" x14ac:dyDescent="0.2">
      <c r="A186" s="8" t="s">
        <v>715</v>
      </c>
      <c r="B186" s="20">
        <v>33354650000194</v>
      </c>
    </row>
    <row r="187" spans="1:2" x14ac:dyDescent="0.2">
      <c r="A187" s="8" t="s">
        <v>505</v>
      </c>
      <c r="B187" s="20">
        <v>29787928000140</v>
      </c>
    </row>
    <row r="188" spans="1:2" x14ac:dyDescent="0.2">
      <c r="A188" s="8" t="s">
        <v>525</v>
      </c>
      <c r="B188" s="20">
        <v>29787928000140</v>
      </c>
    </row>
    <row r="189" spans="1:2" x14ac:dyDescent="0.2">
      <c r="A189" s="8" t="s">
        <v>22</v>
      </c>
      <c r="B189" s="20">
        <v>11602654000101</v>
      </c>
    </row>
    <row r="190" spans="1:2" x14ac:dyDescent="0.2">
      <c r="A190" s="8" t="s">
        <v>1529</v>
      </c>
      <c r="B190" s="20">
        <v>29800650000101</v>
      </c>
    </row>
    <row r="191" spans="1:2" x14ac:dyDescent="0.2">
      <c r="A191" s="8" t="s">
        <v>605</v>
      </c>
      <c r="B191" s="20">
        <v>8706065000169</v>
      </c>
    </row>
    <row r="192" spans="1:2" x14ac:dyDescent="0.2">
      <c r="A192" s="8" t="s">
        <v>167</v>
      </c>
      <c r="B192" s="20">
        <v>28152272000126</v>
      </c>
    </row>
    <row r="193" spans="1:2" x14ac:dyDescent="0.2">
      <c r="A193" s="8" t="s">
        <v>1115</v>
      </c>
      <c r="B193" s="20">
        <v>28693595000127</v>
      </c>
    </row>
    <row r="194" spans="1:2" x14ac:dyDescent="0.2">
      <c r="A194" s="8" t="s">
        <v>1116</v>
      </c>
      <c r="B194" s="20">
        <v>30567216000102</v>
      </c>
    </row>
    <row r="195" spans="1:2" x14ac:dyDescent="0.2">
      <c r="A195" s="8" t="s">
        <v>570</v>
      </c>
      <c r="B195" s="20">
        <v>29267567000100</v>
      </c>
    </row>
    <row r="196" spans="1:2" x14ac:dyDescent="0.2">
      <c r="A196" s="8" t="s">
        <v>99</v>
      </c>
      <c r="B196" s="20">
        <v>21126204000143</v>
      </c>
    </row>
    <row r="197" spans="1:2" x14ac:dyDescent="0.2">
      <c r="A197" s="8" t="s">
        <v>9</v>
      </c>
      <c r="B197" s="20">
        <v>17324357000128</v>
      </c>
    </row>
    <row r="198" spans="1:2" x14ac:dyDescent="0.2">
      <c r="A198" s="8" t="s">
        <v>97</v>
      </c>
      <c r="B198" s="20">
        <v>18312285000161</v>
      </c>
    </row>
    <row r="199" spans="1:2" x14ac:dyDescent="0.2">
      <c r="A199" s="8" t="s">
        <v>112</v>
      </c>
      <c r="B199" s="20">
        <v>20265467000170</v>
      </c>
    </row>
    <row r="200" spans="1:2" x14ac:dyDescent="0.2">
      <c r="A200" s="8" t="s">
        <v>101</v>
      </c>
      <c r="B200" s="20">
        <v>17035124000105</v>
      </c>
    </row>
    <row r="201" spans="1:2" x14ac:dyDescent="0.2">
      <c r="A201" s="8" t="s">
        <v>686</v>
      </c>
      <c r="B201" s="20">
        <v>34509007000155</v>
      </c>
    </row>
    <row r="202" spans="1:2" x14ac:dyDescent="0.2">
      <c r="A202" s="8" t="s">
        <v>102</v>
      </c>
      <c r="B202" s="20">
        <v>23533796000143</v>
      </c>
    </row>
    <row r="203" spans="1:2" x14ac:dyDescent="0.2">
      <c r="A203" s="8" t="s">
        <v>103</v>
      </c>
      <c r="B203" s="20">
        <v>23532837000187</v>
      </c>
    </row>
    <row r="204" spans="1:2" x14ac:dyDescent="0.2">
      <c r="A204" s="8" t="s">
        <v>104</v>
      </c>
      <c r="B204" s="20">
        <v>19628741000140</v>
      </c>
    </row>
    <row r="205" spans="1:2" x14ac:dyDescent="0.2">
      <c r="A205" s="8" t="s">
        <v>679</v>
      </c>
      <c r="B205" s="20">
        <v>34027774000128</v>
      </c>
    </row>
    <row r="206" spans="1:2" x14ac:dyDescent="0.2">
      <c r="A206" s="8" t="s">
        <v>584</v>
      </c>
      <c r="B206" s="20">
        <v>3683056000186</v>
      </c>
    </row>
    <row r="207" spans="1:2" x14ac:dyDescent="0.2">
      <c r="A207" s="8" t="s">
        <v>107</v>
      </c>
      <c r="B207" s="20">
        <v>23538112000104</v>
      </c>
    </row>
    <row r="208" spans="1:2" x14ac:dyDescent="0.2">
      <c r="A208" s="8" t="s">
        <v>1593</v>
      </c>
      <c r="B208" s="20">
        <v>10347505000180</v>
      </c>
    </row>
    <row r="209" spans="1:2" x14ac:dyDescent="0.2">
      <c r="A209" s="8" t="s">
        <v>428</v>
      </c>
      <c r="B209" s="20">
        <v>16802360000147</v>
      </c>
    </row>
    <row r="210" spans="1:2" x14ac:dyDescent="0.2">
      <c r="A210" s="8" t="s">
        <v>109</v>
      </c>
      <c r="B210" s="20">
        <v>26395660000102</v>
      </c>
    </row>
    <row r="211" spans="1:2" x14ac:dyDescent="0.2">
      <c r="A211" s="8" t="s">
        <v>576</v>
      </c>
      <c r="B211" s="20">
        <v>24703709000111</v>
      </c>
    </row>
    <row r="212" spans="1:2" x14ac:dyDescent="0.2">
      <c r="A212" s="8" t="s">
        <v>111</v>
      </c>
      <c r="B212" s="20">
        <v>26395660000102</v>
      </c>
    </row>
    <row r="213" spans="1:2" x14ac:dyDescent="0.2">
      <c r="A213" s="8" t="s">
        <v>790</v>
      </c>
      <c r="B213" s="20">
        <v>35652278000128</v>
      </c>
    </row>
    <row r="214" spans="1:2" x14ac:dyDescent="0.2">
      <c r="A214" s="8" t="s">
        <v>110</v>
      </c>
      <c r="B214" s="20">
        <v>26395660000102</v>
      </c>
    </row>
    <row r="215" spans="1:2" x14ac:dyDescent="0.2">
      <c r="A215" s="8" t="s">
        <v>523</v>
      </c>
      <c r="B215" s="20">
        <v>24703709000111</v>
      </c>
    </row>
    <row r="216" spans="1:2" x14ac:dyDescent="0.2">
      <c r="A216" s="8" t="s">
        <v>106</v>
      </c>
      <c r="B216" s="20">
        <v>15098422000119</v>
      </c>
    </row>
    <row r="217" spans="1:2" x14ac:dyDescent="0.2">
      <c r="A217" s="8" t="s">
        <v>105</v>
      </c>
      <c r="B217" s="20">
        <v>23537203000117</v>
      </c>
    </row>
    <row r="218" spans="1:2" x14ac:dyDescent="0.2">
      <c r="A218" s="8" t="s">
        <v>108</v>
      </c>
      <c r="B218" s="20">
        <v>23570871000146</v>
      </c>
    </row>
    <row r="219" spans="1:2" x14ac:dyDescent="0.2">
      <c r="A219" s="8" t="s">
        <v>100</v>
      </c>
      <c r="B219" s="20">
        <v>23582914000103</v>
      </c>
    </row>
    <row r="220" spans="1:2" x14ac:dyDescent="0.2">
      <c r="A220" s="8" t="s">
        <v>53</v>
      </c>
      <c r="B220" s="20">
        <v>29216463000177</v>
      </c>
    </row>
    <row r="221" spans="1:2" x14ac:dyDescent="0.2">
      <c r="A221" s="8" t="s">
        <v>59</v>
      </c>
      <c r="B221" s="20">
        <v>29467977000103</v>
      </c>
    </row>
    <row r="222" spans="1:2" x14ac:dyDescent="0.2">
      <c r="A222" s="8" t="s">
        <v>699</v>
      </c>
      <c r="B222" s="20">
        <v>30166700000111</v>
      </c>
    </row>
    <row r="223" spans="1:2" x14ac:dyDescent="0.2">
      <c r="A223" s="8" t="s">
        <v>491</v>
      </c>
      <c r="B223" s="20">
        <v>27368863000172</v>
      </c>
    </row>
    <row r="224" spans="1:2" x14ac:dyDescent="0.2">
      <c r="A224" s="8" t="s">
        <v>800</v>
      </c>
      <c r="B224" s="20">
        <v>27538477000181</v>
      </c>
    </row>
    <row r="225" spans="1:2" x14ac:dyDescent="0.2">
      <c r="A225" s="8" t="s">
        <v>711</v>
      </c>
      <c r="B225" s="20">
        <v>33046142000149</v>
      </c>
    </row>
    <row r="226" spans="1:2" x14ac:dyDescent="0.2">
      <c r="A226" s="8" t="s">
        <v>841</v>
      </c>
      <c r="B226" s="20">
        <v>35652081000199</v>
      </c>
    </row>
    <row r="227" spans="1:2" x14ac:dyDescent="0.2">
      <c r="A227" s="8" t="s">
        <v>872</v>
      </c>
      <c r="B227" s="20">
        <v>35652204000191</v>
      </c>
    </row>
    <row r="228" spans="1:2" x14ac:dyDescent="0.2">
      <c r="A228" s="8" t="s">
        <v>1538</v>
      </c>
      <c r="B228" s="20">
        <v>38456598000109</v>
      </c>
    </row>
    <row r="229" spans="1:2" x14ac:dyDescent="0.2">
      <c r="A229" s="8" t="s">
        <v>903</v>
      </c>
      <c r="B229" s="20">
        <v>38658984000175</v>
      </c>
    </row>
    <row r="230" spans="1:2" x14ac:dyDescent="0.2">
      <c r="A230" s="8" t="s">
        <v>1428</v>
      </c>
      <c r="B230" s="20">
        <v>39347413000182</v>
      </c>
    </row>
    <row r="231" spans="1:2" x14ac:dyDescent="0.2">
      <c r="A231" s="8" t="s">
        <v>889</v>
      </c>
      <c r="B231" s="20">
        <v>35652174000113</v>
      </c>
    </row>
    <row r="232" spans="1:2" x14ac:dyDescent="0.2">
      <c r="A232" s="8" t="s">
        <v>943</v>
      </c>
      <c r="B232" s="20">
        <v>40010015000155</v>
      </c>
    </row>
    <row r="233" spans="1:2" x14ac:dyDescent="0.2">
      <c r="A233" s="8" t="s">
        <v>928</v>
      </c>
      <c r="B233" s="20">
        <v>41114606000135</v>
      </c>
    </row>
    <row r="234" spans="1:2" x14ac:dyDescent="0.2">
      <c r="A234" s="8" t="s">
        <v>997</v>
      </c>
      <c r="B234" s="20">
        <v>31547989000181</v>
      </c>
    </row>
    <row r="235" spans="1:2" x14ac:dyDescent="0.2">
      <c r="A235" s="8" t="s">
        <v>1097</v>
      </c>
      <c r="B235" s="20">
        <v>40189596000134</v>
      </c>
    </row>
    <row r="236" spans="1:2" x14ac:dyDescent="0.2">
      <c r="A236" s="8" t="s">
        <v>963</v>
      </c>
      <c r="B236" s="20">
        <v>35652278000128</v>
      </c>
    </row>
    <row r="237" spans="1:2" x14ac:dyDescent="0.2">
      <c r="A237" s="8" t="s">
        <v>1008</v>
      </c>
      <c r="B237" s="20">
        <v>42537540000159</v>
      </c>
    </row>
    <row r="238" spans="1:2" x14ac:dyDescent="0.2">
      <c r="A238" s="8" t="s">
        <v>1048</v>
      </c>
      <c r="B238" s="20">
        <v>41778399000113</v>
      </c>
    </row>
    <row r="239" spans="1:2" x14ac:dyDescent="0.2">
      <c r="A239" s="8" t="s">
        <v>1367</v>
      </c>
      <c r="B239" s="20">
        <v>41199975000178</v>
      </c>
    </row>
    <row r="240" spans="1:2" x14ac:dyDescent="0.2">
      <c r="A240" s="8" t="s">
        <v>968</v>
      </c>
      <c r="B240" s="20">
        <v>40063899000106</v>
      </c>
    </row>
    <row r="241" spans="1:2" x14ac:dyDescent="0.2">
      <c r="A241" s="8" t="s">
        <v>1001</v>
      </c>
      <c r="B241" s="20">
        <v>40413979000144</v>
      </c>
    </row>
    <row r="242" spans="1:2" x14ac:dyDescent="0.2">
      <c r="A242" s="8" t="s">
        <v>1107</v>
      </c>
      <c r="B242" s="20">
        <v>42888292000190</v>
      </c>
    </row>
    <row r="243" spans="1:2" x14ac:dyDescent="0.2">
      <c r="A243" s="8" t="s">
        <v>113</v>
      </c>
      <c r="B243" s="20">
        <v>7583627000161</v>
      </c>
    </row>
    <row r="244" spans="1:2" x14ac:dyDescent="0.2">
      <c r="A244" s="8" t="s">
        <v>1572</v>
      </c>
      <c r="B244" s="20">
        <v>38051307000194</v>
      </c>
    </row>
    <row r="245" spans="1:2" x14ac:dyDescent="0.2">
      <c r="A245" s="8" t="s">
        <v>1068</v>
      </c>
      <c r="B245" s="20">
        <v>39863059000149</v>
      </c>
    </row>
    <row r="246" spans="1:2" x14ac:dyDescent="0.2">
      <c r="A246" s="8" t="s">
        <v>114</v>
      </c>
      <c r="B246" s="20">
        <v>26846202000142</v>
      </c>
    </row>
    <row r="247" spans="1:2" x14ac:dyDescent="0.2">
      <c r="A247" s="8" t="s">
        <v>518</v>
      </c>
      <c r="B247" s="20">
        <v>15576907000170</v>
      </c>
    </row>
    <row r="248" spans="1:2" x14ac:dyDescent="0.2">
      <c r="A248" s="8" t="s">
        <v>1038</v>
      </c>
      <c r="B248" s="20">
        <v>40011279000123</v>
      </c>
    </row>
    <row r="249" spans="1:2" x14ac:dyDescent="0.2">
      <c r="A249" s="8" t="s">
        <v>115</v>
      </c>
      <c r="B249" s="20">
        <v>14149745000121</v>
      </c>
    </row>
    <row r="250" spans="1:2" x14ac:dyDescent="0.2">
      <c r="A250" s="8" t="s">
        <v>116</v>
      </c>
      <c r="B250" s="20">
        <v>14149745000121</v>
      </c>
    </row>
    <row r="251" spans="1:2" x14ac:dyDescent="0.2">
      <c r="A251" s="8" t="s">
        <v>540</v>
      </c>
      <c r="B251" s="20">
        <v>30642032000151</v>
      </c>
    </row>
    <row r="252" spans="1:2" x14ac:dyDescent="0.2">
      <c r="A252" s="8" t="s">
        <v>822</v>
      </c>
      <c r="B252" s="20">
        <v>37180091000102</v>
      </c>
    </row>
    <row r="253" spans="1:2" x14ac:dyDescent="0.2">
      <c r="A253" s="8" t="s">
        <v>15</v>
      </c>
      <c r="B253" s="20">
        <v>7000400000146</v>
      </c>
    </row>
    <row r="254" spans="1:2" x14ac:dyDescent="0.2">
      <c r="A254" s="8" t="s">
        <v>13</v>
      </c>
      <c r="B254" s="20">
        <v>12681340000104</v>
      </c>
    </row>
    <row r="255" spans="1:2" x14ac:dyDescent="0.2">
      <c r="A255" s="8" t="s">
        <v>1065</v>
      </c>
      <c r="B255" s="20">
        <v>23120027000113</v>
      </c>
    </row>
    <row r="256" spans="1:2" x14ac:dyDescent="0.2">
      <c r="A256" s="8" t="s">
        <v>1544</v>
      </c>
      <c r="B256" s="20">
        <v>15394563000189</v>
      </c>
    </row>
    <row r="257" spans="1:2" x14ac:dyDescent="0.2">
      <c r="A257" s="8" t="s">
        <v>117</v>
      </c>
      <c r="B257" s="20">
        <v>15461076000191</v>
      </c>
    </row>
    <row r="258" spans="1:2" x14ac:dyDescent="0.2">
      <c r="A258" s="8" t="s">
        <v>585</v>
      </c>
      <c r="B258" s="20">
        <v>26846134000111</v>
      </c>
    </row>
    <row r="259" spans="1:2" x14ac:dyDescent="0.2">
      <c r="A259" s="8" t="s">
        <v>118</v>
      </c>
      <c r="B259" s="20">
        <v>2027437000144</v>
      </c>
    </row>
    <row r="260" spans="1:2" x14ac:dyDescent="0.2">
      <c r="A260" s="8" t="s">
        <v>1553</v>
      </c>
      <c r="B260" s="20">
        <v>23964843000103</v>
      </c>
    </row>
    <row r="261" spans="1:2" x14ac:dyDescent="0.2">
      <c r="A261" s="8" t="s">
        <v>119</v>
      </c>
      <c r="B261" s="20">
        <v>20680775000162</v>
      </c>
    </row>
    <row r="262" spans="1:2" x14ac:dyDescent="0.2">
      <c r="A262" s="8" t="s">
        <v>120</v>
      </c>
      <c r="B262" s="20">
        <v>18929353000136</v>
      </c>
    </row>
    <row r="263" spans="1:2" x14ac:dyDescent="0.2">
      <c r="A263" s="8" t="s">
        <v>121</v>
      </c>
      <c r="B263" s="20">
        <v>19026454000160</v>
      </c>
    </row>
    <row r="264" spans="1:2" x14ac:dyDescent="0.2">
      <c r="A264" s="8" t="s">
        <v>901</v>
      </c>
      <c r="B264" s="20">
        <v>38294086000185</v>
      </c>
    </row>
    <row r="265" spans="1:2" x14ac:dyDescent="0.2">
      <c r="A265" s="8" t="s">
        <v>858</v>
      </c>
      <c r="B265" s="20">
        <v>36642244000115</v>
      </c>
    </row>
    <row r="266" spans="1:2" x14ac:dyDescent="0.2">
      <c r="A266" s="8" t="s">
        <v>16</v>
      </c>
      <c r="B266" s="20">
        <v>11026627000138</v>
      </c>
    </row>
    <row r="267" spans="1:2" x14ac:dyDescent="0.2">
      <c r="A267" s="8" t="s">
        <v>958</v>
      </c>
      <c r="B267" s="20">
        <v>41076607000132</v>
      </c>
    </row>
    <row r="268" spans="1:2" x14ac:dyDescent="0.2">
      <c r="A268" s="8" t="s">
        <v>1397</v>
      </c>
      <c r="B268" s="20">
        <v>42066916000194</v>
      </c>
    </row>
    <row r="269" spans="1:2" x14ac:dyDescent="0.2">
      <c r="A269" s="8" t="s">
        <v>420</v>
      </c>
      <c r="B269" s="20">
        <v>10991914000115</v>
      </c>
    </row>
    <row r="270" spans="1:2" x14ac:dyDescent="0.2">
      <c r="A270" s="8" t="s">
        <v>122</v>
      </c>
      <c r="B270" s="20">
        <v>22211522000175</v>
      </c>
    </row>
    <row r="271" spans="1:2" x14ac:dyDescent="0.2">
      <c r="A271" s="8" t="s">
        <v>123</v>
      </c>
      <c r="B271" s="20">
        <v>13020465000156</v>
      </c>
    </row>
    <row r="272" spans="1:2" x14ac:dyDescent="0.2">
      <c r="A272" s="8" t="s">
        <v>124</v>
      </c>
      <c r="B272" s="20">
        <v>12969125000103</v>
      </c>
    </row>
    <row r="273" spans="1:2" x14ac:dyDescent="0.2">
      <c r="A273" s="8" t="s">
        <v>1393</v>
      </c>
      <c r="B273" s="20">
        <v>12887506000143</v>
      </c>
    </row>
    <row r="274" spans="1:2" x14ac:dyDescent="0.2">
      <c r="A274" s="8" t="s">
        <v>1411</v>
      </c>
      <c r="B274" s="20">
        <v>43010844000126</v>
      </c>
    </row>
    <row r="275" spans="1:2" x14ac:dyDescent="0.2">
      <c r="A275" s="8" t="s">
        <v>125</v>
      </c>
      <c r="B275" s="20">
        <v>30492505000181</v>
      </c>
    </row>
    <row r="276" spans="1:2" x14ac:dyDescent="0.2">
      <c r="A276" s="8" t="s">
        <v>21</v>
      </c>
      <c r="B276" s="20">
        <v>762723000128</v>
      </c>
    </row>
    <row r="277" spans="1:2" x14ac:dyDescent="0.2">
      <c r="A277" s="8" t="s">
        <v>127</v>
      </c>
      <c r="B277" s="20">
        <v>18874965000179</v>
      </c>
    </row>
    <row r="278" spans="1:2" x14ac:dyDescent="0.2">
      <c r="A278" s="8" t="s">
        <v>441</v>
      </c>
      <c r="B278" s="20">
        <v>15769670000144</v>
      </c>
    </row>
    <row r="279" spans="1:2" x14ac:dyDescent="0.2">
      <c r="A279" s="8" t="s">
        <v>128</v>
      </c>
      <c r="B279" s="20">
        <v>12927767000140</v>
      </c>
    </row>
    <row r="280" spans="1:2" x14ac:dyDescent="0.2">
      <c r="A280" s="8" t="s">
        <v>129</v>
      </c>
      <c r="B280" s="20">
        <v>12927767000140</v>
      </c>
    </row>
    <row r="281" spans="1:2" x14ac:dyDescent="0.2">
      <c r="A281" s="8" t="s">
        <v>1018</v>
      </c>
      <c r="B281" s="20">
        <v>40011251000196</v>
      </c>
    </row>
    <row r="282" spans="1:2" x14ac:dyDescent="0.2">
      <c r="A282" s="8" t="s">
        <v>1429</v>
      </c>
      <c r="B282" s="20">
        <v>44177538000141</v>
      </c>
    </row>
    <row r="283" spans="1:2" x14ac:dyDescent="0.2">
      <c r="A283" s="8" t="s">
        <v>1117</v>
      </c>
      <c r="B283" s="20">
        <v>32774914000104</v>
      </c>
    </row>
    <row r="284" spans="1:2" x14ac:dyDescent="0.2">
      <c r="A284" s="8" t="s">
        <v>1391</v>
      </c>
      <c r="B284" s="20">
        <v>40102445000105</v>
      </c>
    </row>
    <row r="285" spans="1:2" x14ac:dyDescent="0.2">
      <c r="A285" s="8" t="s">
        <v>130</v>
      </c>
      <c r="B285" s="20">
        <v>26642727000166</v>
      </c>
    </row>
    <row r="286" spans="1:2" x14ac:dyDescent="0.2">
      <c r="A286" s="8" t="s">
        <v>1016</v>
      </c>
      <c r="B286" s="20">
        <v>26642727000166</v>
      </c>
    </row>
    <row r="287" spans="1:2" x14ac:dyDescent="0.2">
      <c r="A287" s="8" t="s">
        <v>671</v>
      </c>
      <c r="B287" s="20">
        <v>13598226000188</v>
      </c>
    </row>
    <row r="288" spans="1:2" x14ac:dyDescent="0.2">
      <c r="A288" s="8" t="s">
        <v>854</v>
      </c>
      <c r="B288" s="20">
        <v>31544493000154</v>
      </c>
    </row>
    <row r="289" spans="1:2" x14ac:dyDescent="0.2">
      <c r="A289" s="8" t="s">
        <v>1118</v>
      </c>
      <c r="B289" s="20">
        <v>6175262000173</v>
      </c>
    </row>
    <row r="290" spans="1:2" x14ac:dyDescent="0.2">
      <c r="A290" s="8" t="s">
        <v>466</v>
      </c>
      <c r="B290" s="20">
        <v>31524769000132</v>
      </c>
    </row>
    <row r="291" spans="1:2" x14ac:dyDescent="0.2">
      <c r="A291" s="8" t="s">
        <v>31</v>
      </c>
      <c r="B291" s="20">
        <v>5437916000127</v>
      </c>
    </row>
    <row r="292" spans="1:2" x14ac:dyDescent="0.2">
      <c r="A292" s="8" t="s">
        <v>131</v>
      </c>
      <c r="B292" s="20">
        <v>18730914000173</v>
      </c>
    </row>
    <row r="293" spans="1:2" x14ac:dyDescent="0.2">
      <c r="A293" s="8" t="s">
        <v>132</v>
      </c>
      <c r="B293" s="20">
        <v>8417532000130</v>
      </c>
    </row>
    <row r="294" spans="1:2" x14ac:dyDescent="0.2">
      <c r="A294" s="8" t="s">
        <v>750</v>
      </c>
      <c r="B294" s="20">
        <v>28152272000126</v>
      </c>
    </row>
    <row r="295" spans="1:2" x14ac:dyDescent="0.2">
      <c r="A295" s="8" t="s">
        <v>528</v>
      </c>
      <c r="B295" s="20">
        <v>32274163000159</v>
      </c>
    </row>
    <row r="296" spans="1:2" x14ac:dyDescent="0.2">
      <c r="A296" s="8" t="s">
        <v>133</v>
      </c>
      <c r="B296" s="20">
        <v>19239245000102</v>
      </c>
    </row>
    <row r="297" spans="1:2" x14ac:dyDescent="0.2">
      <c r="A297" s="8" t="s">
        <v>591</v>
      </c>
      <c r="B297" s="20">
        <v>33721517000129</v>
      </c>
    </row>
    <row r="298" spans="1:2" x14ac:dyDescent="0.2">
      <c r="A298" s="8" t="s">
        <v>134</v>
      </c>
      <c r="B298" s="20">
        <v>1601918000159</v>
      </c>
    </row>
    <row r="299" spans="1:2" x14ac:dyDescent="0.2">
      <c r="A299" s="8" t="s">
        <v>166</v>
      </c>
      <c r="B299" s="20">
        <v>26846280000147</v>
      </c>
    </row>
    <row r="300" spans="1:2" x14ac:dyDescent="0.2">
      <c r="A300" s="8" t="s">
        <v>135</v>
      </c>
      <c r="B300" s="20">
        <v>17007528000195</v>
      </c>
    </row>
    <row r="301" spans="1:2" x14ac:dyDescent="0.2">
      <c r="A301" s="8" t="s">
        <v>8</v>
      </c>
      <c r="B301" s="20">
        <v>1201140000190</v>
      </c>
    </row>
    <row r="302" spans="1:2" x14ac:dyDescent="0.2">
      <c r="A302" s="8" t="s">
        <v>544</v>
      </c>
      <c r="B302" s="20">
        <v>23740527000158</v>
      </c>
    </row>
    <row r="303" spans="1:2" x14ac:dyDescent="0.2">
      <c r="A303" s="8" t="s">
        <v>826</v>
      </c>
      <c r="B303" s="20">
        <v>37295919000160</v>
      </c>
    </row>
    <row r="304" spans="1:2" x14ac:dyDescent="0.2">
      <c r="A304" s="8" t="s">
        <v>1365</v>
      </c>
      <c r="B304" s="20">
        <v>41269052000145</v>
      </c>
    </row>
    <row r="305" spans="1:2" x14ac:dyDescent="0.2">
      <c r="A305" s="8" t="s">
        <v>504</v>
      </c>
      <c r="B305" s="20">
        <v>30578275000178</v>
      </c>
    </row>
    <row r="306" spans="1:2" x14ac:dyDescent="0.2">
      <c r="A306" s="8" t="s">
        <v>1412</v>
      </c>
      <c r="B306" s="20">
        <v>36501159000137</v>
      </c>
    </row>
    <row r="307" spans="1:2" x14ac:dyDescent="0.2">
      <c r="A307" s="8" t="s">
        <v>136</v>
      </c>
      <c r="B307" s="20">
        <v>868235000108</v>
      </c>
    </row>
    <row r="308" spans="1:2" x14ac:dyDescent="0.2">
      <c r="A308" s="8" t="s">
        <v>606</v>
      </c>
      <c r="B308" s="20">
        <v>28899178000135</v>
      </c>
    </row>
    <row r="309" spans="1:2" x14ac:dyDescent="0.2">
      <c r="A309" s="8" t="s">
        <v>1069</v>
      </c>
      <c r="B309" s="20">
        <v>28851767000143</v>
      </c>
    </row>
    <row r="310" spans="1:2" x14ac:dyDescent="0.2">
      <c r="A310" s="8" t="s">
        <v>677</v>
      </c>
      <c r="B310" s="20">
        <v>34081631000102</v>
      </c>
    </row>
    <row r="311" spans="1:2" x14ac:dyDescent="0.2">
      <c r="A311" s="8" t="s">
        <v>41</v>
      </c>
      <c r="B311" s="20">
        <v>14217108000145</v>
      </c>
    </row>
    <row r="312" spans="1:2" x14ac:dyDescent="0.2">
      <c r="A312" s="8" t="s">
        <v>137</v>
      </c>
      <c r="B312" s="20">
        <v>21917235000112</v>
      </c>
    </row>
    <row r="313" spans="1:2" x14ac:dyDescent="0.2">
      <c r="A313" s="8" t="s">
        <v>139</v>
      </c>
      <c r="B313" s="20">
        <v>15489509000117</v>
      </c>
    </row>
    <row r="314" spans="1:2" x14ac:dyDescent="0.2">
      <c r="A314" s="8" t="s">
        <v>140</v>
      </c>
      <c r="B314" s="20">
        <v>17211882000137</v>
      </c>
    </row>
    <row r="315" spans="1:2" x14ac:dyDescent="0.2">
      <c r="A315" s="8" t="s">
        <v>1058</v>
      </c>
      <c r="B315" s="20">
        <v>44395062000115</v>
      </c>
    </row>
    <row r="316" spans="1:2" x14ac:dyDescent="0.2">
      <c r="A316" s="23" t="s">
        <v>1559</v>
      </c>
      <c r="B316" s="24">
        <v>45106274000106</v>
      </c>
    </row>
    <row r="317" spans="1:2" x14ac:dyDescent="0.2">
      <c r="A317" s="23" t="s">
        <v>1394</v>
      </c>
      <c r="B317" s="24">
        <v>41088534000107</v>
      </c>
    </row>
    <row r="318" spans="1:2" x14ac:dyDescent="0.2">
      <c r="A318" s="8" t="s">
        <v>141</v>
      </c>
      <c r="B318" s="20">
        <v>23120098000116</v>
      </c>
    </row>
    <row r="319" spans="1:2" x14ac:dyDescent="0.2">
      <c r="A319" s="8" t="s">
        <v>142</v>
      </c>
      <c r="B319" s="20">
        <v>2508235000114</v>
      </c>
    </row>
    <row r="320" spans="1:2" x14ac:dyDescent="0.2">
      <c r="A320" s="8" t="s">
        <v>529</v>
      </c>
      <c r="B320" s="20">
        <v>27368600000163</v>
      </c>
    </row>
    <row r="321" spans="1:2" x14ac:dyDescent="0.2">
      <c r="A321" s="8" t="s">
        <v>944</v>
      </c>
      <c r="B321" s="20">
        <v>40011234000159</v>
      </c>
    </row>
    <row r="322" spans="1:2" x14ac:dyDescent="0.2">
      <c r="A322" s="8" t="s">
        <v>1119</v>
      </c>
      <c r="B322" s="20">
        <v>36655973000106</v>
      </c>
    </row>
    <row r="323" spans="1:2" x14ac:dyDescent="0.2">
      <c r="A323" s="8" t="s">
        <v>143</v>
      </c>
      <c r="B323" s="20">
        <v>20787427000199</v>
      </c>
    </row>
    <row r="324" spans="1:2" x14ac:dyDescent="0.2">
      <c r="A324" s="8" t="s">
        <v>1120</v>
      </c>
      <c r="B324" s="20">
        <v>1633741000172</v>
      </c>
    </row>
    <row r="325" spans="1:2" x14ac:dyDescent="0.2">
      <c r="A325" s="8" t="s">
        <v>52</v>
      </c>
      <c r="B325" s="20">
        <v>13500306000159</v>
      </c>
    </row>
    <row r="326" spans="1:2" x14ac:dyDescent="0.2">
      <c r="A326" s="8" t="s">
        <v>1448</v>
      </c>
      <c r="B326" s="20">
        <v>19872887000136</v>
      </c>
    </row>
    <row r="327" spans="1:2" x14ac:dyDescent="0.2">
      <c r="A327" s="8" t="s">
        <v>784</v>
      </c>
      <c r="B327" s="20">
        <v>31544514000131</v>
      </c>
    </row>
    <row r="328" spans="1:2" x14ac:dyDescent="0.2">
      <c r="A328" s="8" t="s">
        <v>1071</v>
      </c>
      <c r="B328" s="20">
        <v>34197776000165</v>
      </c>
    </row>
    <row r="329" spans="1:2" x14ac:dyDescent="0.2">
      <c r="A329" s="8" t="s">
        <v>725</v>
      </c>
      <c r="B329" s="20">
        <v>30871698000181</v>
      </c>
    </row>
    <row r="330" spans="1:2" x14ac:dyDescent="0.2">
      <c r="A330" s="8" t="s">
        <v>1121</v>
      </c>
      <c r="B330" s="20">
        <v>10456810000100</v>
      </c>
    </row>
    <row r="331" spans="1:2" x14ac:dyDescent="0.2">
      <c r="A331" s="8" t="s">
        <v>144</v>
      </c>
      <c r="B331" s="20">
        <v>23781211000104</v>
      </c>
    </row>
    <row r="332" spans="1:2" x14ac:dyDescent="0.2">
      <c r="A332" s="8" t="s">
        <v>145</v>
      </c>
      <c r="B332" s="20">
        <v>22003469000117</v>
      </c>
    </row>
    <row r="333" spans="1:2" x14ac:dyDescent="0.2">
      <c r="A333" s="8" t="s">
        <v>459</v>
      </c>
      <c r="B333" s="20">
        <v>17025970000144</v>
      </c>
    </row>
    <row r="334" spans="1:2" x14ac:dyDescent="0.2">
      <c r="A334" s="8" t="s">
        <v>146</v>
      </c>
      <c r="B334" s="20">
        <v>12811222000173</v>
      </c>
    </row>
    <row r="335" spans="1:2" x14ac:dyDescent="0.2">
      <c r="A335" s="8" t="s">
        <v>684</v>
      </c>
      <c r="B335" s="20">
        <v>13974819000100</v>
      </c>
    </row>
    <row r="336" spans="1:2" x14ac:dyDescent="0.2">
      <c r="A336" s="8" t="s">
        <v>147</v>
      </c>
      <c r="B336" s="20">
        <v>21500514000186</v>
      </c>
    </row>
    <row r="337" spans="1:2" x14ac:dyDescent="0.2">
      <c r="A337" s="8" t="s">
        <v>422</v>
      </c>
      <c r="B337" s="20">
        <v>9150967000124</v>
      </c>
    </row>
    <row r="338" spans="1:2" x14ac:dyDescent="0.2">
      <c r="A338" s="8" t="s">
        <v>148</v>
      </c>
      <c r="B338" s="20">
        <v>21500481000174</v>
      </c>
    </row>
    <row r="339" spans="1:2" x14ac:dyDescent="0.2">
      <c r="A339" s="8" t="s">
        <v>149</v>
      </c>
      <c r="B339" s="20">
        <v>23740552000131</v>
      </c>
    </row>
    <row r="340" spans="1:2" x14ac:dyDescent="0.2">
      <c r="A340" s="8" t="s">
        <v>1573</v>
      </c>
      <c r="B340" s="20">
        <v>17161979000182</v>
      </c>
    </row>
    <row r="341" spans="1:2" x14ac:dyDescent="0.2">
      <c r="A341" s="8" t="s">
        <v>150</v>
      </c>
      <c r="B341" s="20">
        <v>17655102000148</v>
      </c>
    </row>
    <row r="342" spans="1:2" x14ac:dyDescent="0.2">
      <c r="A342" s="8" t="s">
        <v>828</v>
      </c>
      <c r="B342" s="20">
        <v>37931298000163</v>
      </c>
    </row>
    <row r="343" spans="1:2" x14ac:dyDescent="0.2">
      <c r="A343" s="8" t="s">
        <v>151</v>
      </c>
      <c r="B343" s="20">
        <v>14721889000100</v>
      </c>
    </row>
    <row r="344" spans="1:2" x14ac:dyDescent="0.2">
      <c r="A344" s="8" t="s">
        <v>1064</v>
      </c>
      <c r="B344" s="20">
        <v>3251720000118</v>
      </c>
    </row>
    <row r="345" spans="1:2" x14ac:dyDescent="0.2">
      <c r="A345" s="8" t="s">
        <v>152</v>
      </c>
      <c r="B345" s="20">
        <v>13125823000195</v>
      </c>
    </row>
    <row r="346" spans="1:2" x14ac:dyDescent="0.2">
      <c r="A346" s="8" t="s">
        <v>153</v>
      </c>
      <c r="B346" s="20">
        <v>27368617000110</v>
      </c>
    </row>
    <row r="347" spans="1:2" x14ac:dyDescent="0.2">
      <c r="A347" s="8" t="s">
        <v>154</v>
      </c>
      <c r="B347" s="20">
        <v>14088246000171</v>
      </c>
    </row>
    <row r="348" spans="1:2" x14ac:dyDescent="0.2">
      <c r="A348" s="8" t="s">
        <v>920</v>
      </c>
      <c r="B348" s="20">
        <v>14088246000171</v>
      </c>
    </row>
    <row r="349" spans="1:2" x14ac:dyDescent="0.2">
      <c r="A349" s="8" t="s">
        <v>57</v>
      </c>
      <c r="B349" s="20">
        <v>9006914000134</v>
      </c>
    </row>
    <row r="350" spans="1:2" x14ac:dyDescent="0.2">
      <c r="A350" s="8" t="s">
        <v>155</v>
      </c>
      <c r="B350" s="20">
        <v>3855441000163</v>
      </c>
    </row>
    <row r="351" spans="1:2" x14ac:dyDescent="0.2">
      <c r="A351" s="8" t="s">
        <v>939</v>
      </c>
      <c r="B351" s="20">
        <v>36642275000176</v>
      </c>
    </row>
    <row r="352" spans="1:2" x14ac:dyDescent="0.2">
      <c r="A352" s="8" t="s">
        <v>975</v>
      </c>
      <c r="B352" s="20">
        <v>26314437000193</v>
      </c>
    </row>
    <row r="353" spans="1:2" x14ac:dyDescent="0.2">
      <c r="A353" s="8" t="s">
        <v>1545</v>
      </c>
      <c r="B353" s="20">
        <v>43009610000169</v>
      </c>
    </row>
    <row r="354" spans="1:2" x14ac:dyDescent="0.2">
      <c r="A354" s="8" t="s">
        <v>955</v>
      </c>
      <c r="B354" s="20">
        <v>41088458000121</v>
      </c>
    </row>
    <row r="355" spans="1:2" x14ac:dyDescent="0.2">
      <c r="A355" s="8" t="s">
        <v>620</v>
      </c>
      <c r="B355" s="20">
        <v>21408063000151</v>
      </c>
    </row>
    <row r="356" spans="1:2" x14ac:dyDescent="0.2">
      <c r="A356" s="8" t="s">
        <v>1026</v>
      </c>
      <c r="B356" s="20">
        <v>36642356000176</v>
      </c>
    </row>
    <row r="357" spans="1:2" x14ac:dyDescent="0.2">
      <c r="A357" s="8" t="s">
        <v>885</v>
      </c>
      <c r="B357" s="20">
        <v>37112770000136</v>
      </c>
    </row>
    <row r="358" spans="1:2" x14ac:dyDescent="0.2">
      <c r="A358" s="8" t="s">
        <v>156</v>
      </c>
      <c r="B358" s="20">
        <v>14413342000148</v>
      </c>
    </row>
    <row r="359" spans="1:2" x14ac:dyDescent="0.2">
      <c r="A359" s="8" t="s">
        <v>60</v>
      </c>
      <c r="B359" s="20">
        <v>15006286000190</v>
      </c>
    </row>
    <row r="360" spans="1:2" x14ac:dyDescent="0.2">
      <c r="A360" s="8" t="s">
        <v>776</v>
      </c>
      <c r="B360" s="20">
        <v>36501128000186</v>
      </c>
    </row>
    <row r="361" spans="1:2" x14ac:dyDescent="0.2">
      <c r="A361" s="8" t="s">
        <v>157</v>
      </c>
      <c r="B361" s="20">
        <v>17655115000117</v>
      </c>
    </row>
    <row r="362" spans="1:2" x14ac:dyDescent="0.2">
      <c r="A362" s="8" t="s">
        <v>158</v>
      </c>
      <c r="B362" s="20">
        <v>16543270000189</v>
      </c>
    </row>
    <row r="363" spans="1:2" x14ac:dyDescent="0.2">
      <c r="A363" s="8" t="s">
        <v>159</v>
      </c>
      <c r="B363" s="20">
        <v>9350920000104</v>
      </c>
    </row>
    <row r="364" spans="1:2" x14ac:dyDescent="0.2">
      <c r="A364" s="8" t="s">
        <v>160</v>
      </c>
      <c r="B364" s="20">
        <v>15447110000173</v>
      </c>
    </row>
    <row r="365" spans="1:2" x14ac:dyDescent="0.2">
      <c r="A365" s="8" t="s">
        <v>161</v>
      </c>
      <c r="B365" s="20">
        <v>17308805000108</v>
      </c>
    </row>
    <row r="366" spans="1:2" x14ac:dyDescent="0.2">
      <c r="A366" s="8" t="s">
        <v>39</v>
      </c>
      <c r="B366" s="20">
        <v>3507519000159</v>
      </c>
    </row>
    <row r="367" spans="1:2" x14ac:dyDescent="0.2">
      <c r="A367" s="8" t="s">
        <v>1609</v>
      </c>
      <c r="B367" s="20">
        <v>17311079000174</v>
      </c>
    </row>
    <row r="368" spans="1:2" x14ac:dyDescent="0.2">
      <c r="A368" s="8" t="s">
        <v>689</v>
      </c>
      <c r="B368" s="20">
        <v>27538422000171</v>
      </c>
    </row>
    <row r="369" spans="1:2" x14ac:dyDescent="0.2">
      <c r="A369" s="8" t="s">
        <v>163</v>
      </c>
      <c r="B369" s="20">
        <v>18874954000199</v>
      </c>
    </row>
    <row r="370" spans="1:2" x14ac:dyDescent="0.2">
      <c r="A370" s="8" t="s">
        <v>164</v>
      </c>
      <c r="B370" s="20">
        <v>22103617000175</v>
      </c>
    </row>
    <row r="371" spans="1:2" x14ac:dyDescent="0.2">
      <c r="A371" s="8" t="s">
        <v>438</v>
      </c>
      <c r="B371" s="20">
        <v>25032881000153</v>
      </c>
    </row>
    <row r="372" spans="1:2" x14ac:dyDescent="0.2">
      <c r="A372" s="8" t="s">
        <v>1530</v>
      </c>
      <c r="B372" s="20">
        <v>44625562000104</v>
      </c>
    </row>
    <row r="373" spans="1:2" x14ac:dyDescent="0.2">
      <c r="A373" s="8" t="s">
        <v>1421</v>
      </c>
      <c r="B373" s="20">
        <v>44625657000110</v>
      </c>
    </row>
    <row r="374" spans="1:2" x14ac:dyDescent="0.2">
      <c r="A374" s="8" t="s">
        <v>1422</v>
      </c>
      <c r="B374" s="20">
        <v>44625657000110</v>
      </c>
    </row>
    <row r="375" spans="1:2" x14ac:dyDescent="0.2">
      <c r="A375" s="8" t="s">
        <v>430</v>
      </c>
      <c r="B375" s="20">
        <v>12948291000123</v>
      </c>
    </row>
    <row r="376" spans="1:2" x14ac:dyDescent="0.2">
      <c r="A376" s="8" t="s">
        <v>1546</v>
      </c>
      <c r="B376" s="20">
        <v>43671170000100</v>
      </c>
    </row>
    <row r="377" spans="1:2" x14ac:dyDescent="0.2">
      <c r="A377" s="8" t="s">
        <v>712</v>
      </c>
      <c r="B377" s="20">
        <v>33045581000137</v>
      </c>
    </row>
    <row r="378" spans="1:2" x14ac:dyDescent="0.2">
      <c r="A378" s="8" t="s">
        <v>598</v>
      </c>
      <c r="B378" s="20">
        <v>28729197000113</v>
      </c>
    </row>
    <row r="379" spans="1:2" x14ac:dyDescent="0.2">
      <c r="A379" s="8" t="s">
        <v>747</v>
      </c>
      <c r="B379" s="20">
        <v>35652102000176</v>
      </c>
    </row>
    <row r="380" spans="1:2" x14ac:dyDescent="0.2">
      <c r="A380" s="8" t="s">
        <v>168</v>
      </c>
      <c r="B380" s="20">
        <v>8693497000182</v>
      </c>
    </row>
    <row r="381" spans="1:2" x14ac:dyDescent="0.2">
      <c r="A381" s="8" t="s">
        <v>169</v>
      </c>
      <c r="B381" s="20">
        <v>19267845000176</v>
      </c>
    </row>
    <row r="382" spans="1:2" x14ac:dyDescent="0.2">
      <c r="A382" s="8" t="s">
        <v>472</v>
      </c>
      <c r="B382" s="20">
        <v>332266000131</v>
      </c>
    </row>
    <row r="383" spans="1:2" x14ac:dyDescent="0.2">
      <c r="A383" s="8" t="s">
        <v>54</v>
      </c>
      <c r="B383" s="20">
        <v>15296696000112</v>
      </c>
    </row>
    <row r="384" spans="1:2" x14ac:dyDescent="0.2">
      <c r="A384" s="8" t="s">
        <v>506</v>
      </c>
      <c r="B384" s="20">
        <v>24853044000122</v>
      </c>
    </row>
    <row r="385" spans="1:2" x14ac:dyDescent="0.2">
      <c r="A385" s="8" t="s">
        <v>490</v>
      </c>
      <c r="B385" s="20">
        <v>30982923000157</v>
      </c>
    </row>
    <row r="386" spans="1:2" x14ac:dyDescent="0.2">
      <c r="A386" s="8" t="s">
        <v>170</v>
      </c>
      <c r="B386" s="20">
        <v>23120006000106</v>
      </c>
    </row>
    <row r="387" spans="1:2" x14ac:dyDescent="0.2">
      <c r="A387" s="8" t="s">
        <v>494</v>
      </c>
      <c r="B387" s="20">
        <v>23740595000117</v>
      </c>
    </row>
    <row r="388" spans="1:2" x14ac:dyDescent="0.2">
      <c r="A388" s="8" t="s">
        <v>67</v>
      </c>
      <c r="B388" s="20">
        <v>26502794000185</v>
      </c>
    </row>
    <row r="389" spans="1:2" x14ac:dyDescent="0.2">
      <c r="A389" s="8" t="s">
        <v>631</v>
      </c>
      <c r="B389" s="20">
        <v>30654849000140</v>
      </c>
    </row>
    <row r="390" spans="1:2" x14ac:dyDescent="0.2">
      <c r="A390" s="8" t="s">
        <v>171</v>
      </c>
      <c r="B390" s="20">
        <v>18265829000181</v>
      </c>
    </row>
    <row r="391" spans="1:2" x14ac:dyDescent="0.2">
      <c r="A391" s="8" t="s">
        <v>969</v>
      </c>
      <c r="B391" s="20">
        <v>41307325000107</v>
      </c>
    </row>
    <row r="392" spans="1:2" x14ac:dyDescent="0.2">
      <c r="A392" s="8" t="s">
        <v>1039</v>
      </c>
      <c r="B392" s="20">
        <v>43164696000102</v>
      </c>
    </row>
    <row r="393" spans="1:2" x14ac:dyDescent="0.2">
      <c r="A393" s="8" t="s">
        <v>172</v>
      </c>
      <c r="B393" s="20">
        <v>14074721000150</v>
      </c>
    </row>
    <row r="394" spans="1:2" x14ac:dyDescent="0.2">
      <c r="A394" s="8" t="s">
        <v>1049</v>
      </c>
      <c r="B394" s="20">
        <v>43951785000190</v>
      </c>
    </row>
    <row r="395" spans="1:2" x14ac:dyDescent="0.2">
      <c r="A395" s="8" t="s">
        <v>940</v>
      </c>
      <c r="B395" s="20">
        <v>40414001000105</v>
      </c>
    </row>
    <row r="396" spans="1:2" x14ac:dyDescent="0.2">
      <c r="A396" s="8" t="s">
        <v>1050</v>
      </c>
      <c r="B396" s="20">
        <v>43951941000113</v>
      </c>
    </row>
    <row r="397" spans="1:2" x14ac:dyDescent="0.2">
      <c r="A397" s="8" t="s">
        <v>1122</v>
      </c>
      <c r="B397" s="20">
        <v>10375382000191</v>
      </c>
    </row>
    <row r="398" spans="1:2" x14ac:dyDescent="0.2">
      <c r="A398" s="8" t="s">
        <v>1059</v>
      </c>
      <c r="B398" s="20">
        <v>41776356000107</v>
      </c>
    </row>
    <row r="399" spans="1:2" x14ac:dyDescent="0.2">
      <c r="A399" s="8" t="s">
        <v>173</v>
      </c>
      <c r="B399" s="20">
        <v>4782236000188</v>
      </c>
    </row>
    <row r="400" spans="1:2" x14ac:dyDescent="0.2">
      <c r="A400" s="8" t="s">
        <v>966</v>
      </c>
      <c r="B400" s="20">
        <v>40944707000170</v>
      </c>
    </row>
    <row r="401" spans="1:2" x14ac:dyDescent="0.2">
      <c r="A401" s="8" t="s">
        <v>739</v>
      </c>
      <c r="B401" s="20">
        <v>33701455000193</v>
      </c>
    </row>
    <row r="402" spans="1:2" x14ac:dyDescent="0.2">
      <c r="A402" s="8" t="s">
        <v>812</v>
      </c>
      <c r="B402" s="20">
        <v>34471719000122</v>
      </c>
    </row>
    <row r="403" spans="1:2" x14ac:dyDescent="0.2">
      <c r="A403" s="8" t="s">
        <v>829</v>
      </c>
      <c r="B403" s="20">
        <v>33701485000108</v>
      </c>
    </row>
    <row r="404" spans="1:2" x14ac:dyDescent="0.2">
      <c r="A404" s="8" t="s">
        <v>830</v>
      </c>
      <c r="B404" s="20">
        <v>33701485000108</v>
      </c>
    </row>
    <row r="405" spans="1:2" x14ac:dyDescent="0.2">
      <c r="A405" s="8" t="s">
        <v>831</v>
      </c>
      <c r="B405" s="20">
        <v>33701485000108</v>
      </c>
    </row>
    <row r="406" spans="1:2" x14ac:dyDescent="0.2">
      <c r="A406" s="8" t="s">
        <v>832</v>
      </c>
      <c r="B406" s="20">
        <v>33701485000108</v>
      </c>
    </row>
    <row r="407" spans="1:2" x14ac:dyDescent="0.2">
      <c r="A407" s="8" t="s">
        <v>833</v>
      </c>
      <c r="B407" s="20">
        <v>33701485000108</v>
      </c>
    </row>
    <row r="408" spans="1:2" x14ac:dyDescent="0.2">
      <c r="A408" s="8" t="s">
        <v>978</v>
      </c>
      <c r="B408" s="20">
        <v>41251077000111</v>
      </c>
    </row>
    <row r="409" spans="1:2" x14ac:dyDescent="0.2">
      <c r="A409" s="8" t="s">
        <v>1123</v>
      </c>
      <c r="B409" s="20">
        <v>613094000174</v>
      </c>
    </row>
    <row r="410" spans="1:2" x14ac:dyDescent="0.2">
      <c r="A410" s="8" t="s">
        <v>945</v>
      </c>
      <c r="B410" s="20">
        <v>34197700000130</v>
      </c>
    </row>
    <row r="411" spans="1:2" x14ac:dyDescent="0.2">
      <c r="A411" s="8" t="s">
        <v>1594</v>
      </c>
      <c r="B411" s="20">
        <v>34197700000130</v>
      </c>
    </row>
    <row r="412" spans="1:2" x14ac:dyDescent="0.2">
      <c r="A412" s="8" t="s">
        <v>638</v>
      </c>
      <c r="B412" s="20">
        <v>34197700000130</v>
      </c>
    </row>
    <row r="413" spans="1:2" x14ac:dyDescent="0.2">
      <c r="A413" s="8" t="s">
        <v>1610</v>
      </c>
      <c r="B413" s="20">
        <v>45777119000103</v>
      </c>
    </row>
    <row r="414" spans="1:2" x14ac:dyDescent="0.2">
      <c r="A414" s="8" t="s">
        <v>1611</v>
      </c>
      <c r="B414" s="20">
        <v>45777119000103</v>
      </c>
    </row>
    <row r="415" spans="1:2" x14ac:dyDescent="0.2">
      <c r="A415" s="8" t="s">
        <v>174</v>
      </c>
      <c r="B415" s="20">
        <v>22340978000135</v>
      </c>
    </row>
    <row r="416" spans="1:2" x14ac:dyDescent="0.2">
      <c r="A416" s="8" t="s">
        <v>794</v>
      </c>
      <c r="B416" s="20">
        <v>35652154000142</v>
      </c>
    </row>
    <row r="417" spans="1:2" x14ac:dyDescent="0.2">
      <c r="A417" s="8" t="s">
        <v>1002</v>
      </c>
      <c r="B417" s="20">
        <v>37037297000170</v>
      </c>
    </row>
    <row r="418" spans="1:2" x14ac:dyDescent="0.2">
      <c r="A418" s="8" t="s">
        <v>912</v>
      </c>
      <c r="B418" s="20">
        <v>38293897000161</v>
      </c>
    </row>
    <row r="419" spans="1:2" x14ac:dyDescent="0.2">
      <c r="A419" s="8" t="s">
        <v>182</v>
      </c>
      <c r="B419" s="20">
        <v>15447108000102</v>
      </c>
    </row>
    <row r="420" spans="1:2" x14ac:dyDescent="0.2">
      <c r="A420" s="8" t="s">
        <v>35</v>
      </c>
      <c r="B420" s="20">
        <v>17590518000125</v>
      </c>
    </row>
    <row r="421" spans="1:2" x14ac:dyDescent="0.2">
      <c r="A421" s="8" t="s">
        <v>527</v>
      </c>
      <c r="B421" s="20">
        <v>11769604000113</v>
      </c>
    </row>
    <row r="422" spans="1:2" x14ac:dyDescent="0.2">
      <c r="A422" s="8" t="s">
        <v>1612</v>
      </c>
      <c r="B422" s="20">
        <v>30982974000189</v>
      </c>
    </row>
    <row r="423" spans="1:2" x14ac:dyDescent="0.2">
      <c r="A423" s="8" t="s">
        <v>1577</v>
      </c>
      <c r="B423" s="20">
        <v>36501210000100</v>
      </c>
    </row>
    <row r="424" spans="1:2" x14ac:dyDescent="0.2">
      <c r="A424" s="8" t="s">
        <v>36</v>
      </c>
      <c r="B424" s="20">
        <v>26614291000100</v>
      </c>
    </row>
    <row r="425" spans="1:2" x14ac:dyDescent="0.2">
      <c r="A425" s="8" t="s">
        <v>911</v>
      </c>
      <c r="B425" s="20">
        <v>40886521000102</v>
      </c>
    </row>
    <row r="426" spans="1:2" x14ac:dyDescent="0.2">
      <c r="A426" s="8" t="s">
        <v>175</v>
      </c>
      <c r="B426" s="20">
        <v>17282011000104</v>
      </c>
    </row>
    <row r="427" spans="1:2" x14ac:dyDescent="0.2">
      <c r="A427" s="8" t="s">
        <v>176</v>
      </c>
      <c r="B427" s="20">
        <v>26191053000120</v>
      </c>
    </row>
    <row r="428" spans="1:2" x14ac:dyDescent="0.2">
      <c r="A428" s="8" t="s">
        <v>774</v>
      </c>
      <c r="B428" s="20">
        <v>35765907000126</v>
      </c>
    </row>
    <row r="429" spans="1:2" x14ac:dyDescent="0.2">
      <c r="A429" s="8" t="s">
        <v>1060</v>
      </c>
      <c r="B429" s="20">
        <v>43619174000140</v>
      </c>
    </row>
    <row r="430" spans="1:2" x14ac:dyDescent="0.2">
      <c r="A430" s="8" t="s">
        <v>467</v>
      </c>
      <c r="B430" s="20">
        <v>30871716000125</v>
      </c>
    </row>
    <row r="431" spans="1:2" x14ac:dyDescent="0.2">
      <c r="A431" s="8" t="s">
        <v>580</v>
      </c>
      <c r="B431" s="20">
        <v>27771586000144</v>
      </c>
    </row>
    <row r="432" spans="1:2" x14ac:dyDescent="0.2">
      <c r="A432" s="8" t="s">
        <v>1124</v>
      </c>
      <c r="B432" s="20">
        <v>36200677000110</v>
      </c>
    </row>
    <row r="433" spans="1:2" x14ac:dyDescent="0.2">
      <c r="A433" s="8" t="s">
        <v>563</v>
      </c>
      <c r="B433" s="20">
        <v>30578417000105</v>
      </c>
    </row>
    <row r="434" spans="1:2" x14ac:dyDescent="0.2">
      <c r="A434" s="8" t="s">
        <v>864</v>
      </c>
      <c r="B434" s="20">
        <v>21156164000182</v>
      </c>
    </row>
    <row r="435" spans="1:2" x14ac:dyDescent="0.2">
      <c r="A435" s="8" t="s">
        <v>178</v>
      </c>
      <c r="B435" s="20">
        <v>14631148000139</v>
      </c>
    </row>
    <row r="436" spans="1:2" x14ac:dyDescent="0.2">
      <c r="A436" s="8" t="s">
        <v>553</v>
      </c>
      <c r="B436" s="20">
        <v>30248180000196</v>
      </c>
    </row>
    <row r="437" spans="1:2" x14ac:dyDescent="0.2">
      <c r="A437" s="8" t="s">
        <v>757</v>
      </c>
      <c r="B437" s="20">
        <v>30578239000104</v>
      </c>
    </row>
    <row r="438" spans="1:2" x14ac:dyDescent="0.2">
      <c r="A438" s="8" t="s">
        <v>1125</v>
      </c>
      <c r="B438" s="20">
        <v>34508959000154</v>
      </c>
    </row>
    <row r="439" spans="1:2" x14ac:dyDescent="0.2">
      <c r="A439" s="8" t="s">
        <v>1126</v>
      </c>
      <c r="B439" s="20">
        <v>27445482000140</v>
      </c>
    </row>
    <row r="440" spans="1:2" x14ac:dyDescent="0.2">
      <c r="A440" s="8" t="s">
        <v>1127</v>
      </c>
      <c r="B440" s="20">
        <v>12809972000100</v>
      </c>
    </row>
    <row r="441" spans="1:2" x14ac:dyDescent="0.2">
      <c r="A441" s="8" t="s">
        <v>552</v>
      </c>
      <c r="B441" s="20">
        <v>8431747000106</v>
      </c>
    </row>
    <row r="442" spans="1:2" x14ac:dyDescent="0.2">
      <c r="A442" s="8" t="s">
        <v>639</v>
      </c>
      <c r="B442" s="20">
        <v>8431747000106</v>
      </c>
    </row>
    <row r="443" spans="1:2" x14ac:dyDescent="0.2">
      <c r="A443" s="8" t="s">
        <v>28</v>
      </c>
      <c r="B443" s="20">
        <v>8431747000106</v>
      </c>
    </row>
    <row r="444" spans="1:2" x14ac:dyDescent="0.2">
      <c r="A444" s="8" t="s">
        <v>724</v>
      </c>
      <c r="B444" s="20">
        <v>27486542000172</v>
      </c>
    </row>
    <row r="445" spans="1:2" x14ac:dyDescent="0.2">
      <c r="A445" s="8" t="s">
        <v>1368</v>
      </c>
      <c r="B445" s="20">
        <v>35688460000139</v>
      </c>
    </row>
    <row r="446" spans="1:2" x14ac:dyDescent="0.2">
      <c r="A446" s="8" t="s">
        <v>662</v>
      </c>
      <c r="B446" s="20">
        <v>16929519000199</v>
      </c>
    </row>
    <row r="447" spans="1:2" x14ac:dyDescent="0.2">
      <c r="A447" s="8" t="s">
        <v>1070</v>
      </c>
      <c r="B447" s="20">
        <v>35507262000121</v>
      </c>
    </row>
    <row r="448" spans="1:2" x14ac:dyDescent="0.2">
      <c r="A448" s="8" t="s">
        <v>1449</v>
      </c>
      <c r="B448" s="20">
        <v>35689497000181</v>
      </c>
    </row>
    <row r="449" spans="1:2" x14ac:dyDescent="0.2">
      <c r="A449" s="8" t="s">
        <v>1061</v>
      </c>
      <c r="B449" s="20">
        <v>35689497000181</v>
      </c>
    </row>
    <row r="450" spans="1:2" x14ac:dyDescent="0.2">
      <c r="A450" s="8" t="s">
        <v>1128</v>
      </c>
      <c r="B450" s="20">
        <v>35586415000173</v>
      </c>
    </row>
    <row r="451" spans="1:2" x14ac:dyDescent="0.2">
      <c r="A451" s="8" t="s">
        <v>37</v>
      </c>
      <c r="B451" s="20">
        <v>18307582000119</v>
      </c>
    </row>
    <row r="452" spans="1:2" x14ac:dyDescent="0.2">
      <c r="A452" s="8" t="s">
        <v>179</v>
      </c>
      <c r="B452" s="20">
        <v>21596695000196</v>
      </c>
    </row>
    <row r="453" spans="1:2" x14ac:dyDescent="0.2">
      <c r="A453" s="8" t="s">
        <v>1041</v>
      </c>
      <c r="B453" s="20">
        <v>38456508000171</v>
      </c>
    </row>
    <row r="454" spans="1:2" x14ac:dyDescent="0.2">
      <c r="A454" s="8" t="s">
        <v>1539</v>
      </c>
      <c r="B454" s="20">
        <v>44728520000190</v>
      </c>
    </row>
    <row r="455" spans="1:2" x14ac:dyDescent="0.2">
      <c r="A455" s="8" t="s">
        <v>1547</v>
      </c>
      <c r="B455" s="20">
        <v>40343867000164</v>
      </c>
    </row>
    <row r="456" spans="1:2" x14ac:dyDescent="0.2">
      <c r="A456" s="8" t="s">
        <v>1028</v>
      </c>
      <c r="B456" s="20">
        <v>34867728000137</v>
      </c>
    </row>
    <row r="457" spans="1:2" x14ac:dyDescent="0.2">
      <c r="A457" s="8" t="s">
        <v>992</v>
      </c>
      <c r="B457" s="20">
        <v>42869853000104</v>
      </c>
    </row>
    <row r="458" spans="1:2" x14ac:dyDescent="0.2">
      <c r="A458" s="8" t="s">
        <v>49</v>
      </c>
      <c r="B458" s="20">
        <v>8014513000163</v>
      </c>
    </row>
    <row r="459" spans="1:2" x14ac:dyDescent="0.2">
      <c r="A459" s="8" t="s">
        <v>25</v>
      </c>
      <c r="B459" s="20">
        <v>4066582000160</v>
      </c>
    </row>
    <row r="460" spans="1:2" x14ac:dyDescent="0.2">
      <c r="A460" s="8" t="s">
        <v>40</v>
      </c>
      <c r="B460" s="20">
        <v>8706065000169</v>
      </c>
    </row>
    <row r="461" spans="1:2" x14ac:dyDescent="0.2">
      <c r="A461" s="8" t="s">
        <v>768</v>
      </c>
      <c r="B461" s="20">
        <v>35360687000150</v>
      </c>
    </row>
    <row r="462" spans="1:2" x14ac:dyDescent="0.2">
      <c r="A462" s="8" t="s">
        <v>654</v>
      </c>
      <c r="B462" s="20">
        <v>32903661000113</v>
      </c>
    </row>
    <row r="463" spans="1:2" x14ac:dyDescent="0.2">
      <c r="A463" s="8" t="s">
        <v>818</v>
      </c>
      <c r="B463" s="20">
        <v>32903621000171</v>
      </c>
    </row>
    <row r="464" spans="1:2" x14ac:dyDescent="0.2">
      <c r="A464" s="8" t="s">
        <v>573</v>
      </c>
      <c r="B464" s="20">
        <v>32892018000131</v>
      </c>
    </row>
    <row r="465" spans="1:2" x14ac:dyDescent="0.2">
      <c r="A465" s="8" t="s">
        <v>1129</v>
      </c>
      <c r="B465" s="20">
        <v>8098114000128</v>
      </c>
    </row>
    <row r="466" spans="1:2" x14ac:dyDescent="0.2">
      <c r="A466" s="8" t="s">
        <v>1613</v>
      </c>
      <c r="B466" s="20">
        <v>30017492000199</v>
      </c>
    </row>
    <row r="467" spans="1:2" x14ac:dyDescent="0.2">
      <c r="A467" s="8" t="s">
        <v>659</v>
      </c>
      <c r="B467" s="20">
        <v>20040197000108</v>
      </c>
    </row>
    <row r="468" spans="1:2" x14ac:dyDescent="0.2">
      <c r="A468" s="8" t="s">
        <v>855</v>
      </c>
      <c r="B468" s="20">
        <v>39375158000181</v>
      </c>
    </row>
    <row r="469" spans="1:2" x14ac:dyDescent="0.2">
      <c r="A469" s="8" t="s">
        <v>880</v>
      </c>
      <c r="B469" s="20">
        <v>38498758000174</v>
      </c>
    </row>
    <row r="470" spans="1:2" x14ac:dyDescent="0.2">
      <c r="A470" s="8" t="s">
        <v>213</v>
      </c>
      <c r="B470" s="20">
        <v>28893734000166</v>
      </c>
    </row>
    <row r="471" spans="1:2" x14ac:dyDescent="0.2">
      <c r="A471" s="8" t="s">
        <v>953</v>
      </c>
      <c r="B471" s="20">
        <v>28893734000166</v>
      </c>
    </row>
    <row r="472" spans="1:2" x14ac:dyDescent="0.2">
      <c r="A472" s="8" t="s">
        <v>954</v>
      </c>
      <c r="B472" s="20">
        <v>28893734000166</v>
      </c>
    </row>
    <row r="473" spans="1:2" x14ac:dyDescent="0.2">
      <c r="A473" s="8" t="s">
        <v>1044</v>
      </c>
      <c r="B473" s="20">
        <v>28893734000166</v>
      </c>
    </row>
    <row r="474" spans="1:2" x14ac:dyDescent="0.2">
      <c r="A474" s="8" t="s">
        <v>542</v>
      </c>
      <c r="B474" s="20">
        <v>32655589000152</v>
      </c>
    </row>
    <row r="475" spans="1:2" x14ac:dyDescent="0.2">
      <c r="A475" s="8" t="s">
        <v>543</v>
      </c>
      <c r="B475" s="20">
        <v>32655589000152</v>
      </c>
    </row>
    <row r="476" spans="1:2" x14ac:dyDescent="0.2">
      <c r="A476" s="8" t="s">
        <v>761</v>
      </c>
      <c r="B476" s="20">
        <v>32655589000152</v>
      </c>
    </row>
    <row r="477" spans="1:2" x14ac:dyDescent="0.2">
      <c r="A477" s="8" t="s">
        <v>632</v>
      </c>
      <c r="B477" s="20">
        <v>34691925000148</v>
      </c>
    </row>
    <row r="478" spans="1:2" x14ac:dyDescent="0.2">
      <c r="A478" s="8" t="s">
        <v>633</v>
      </c>
      <c r="B478" s="20">
        <v>34691925000148</v>
      </c>
    </row>
    <row r="479" spans="1:2" x14ac:dyDescent="0.2">
      <c r="A479" s="8" t="s">
        <v>1389</v>
      </c>
      <c r="B479" s="20">
        <v>34691925000148</v>
      </c>
    </row>
    <row r="480" spans="1:2" x14ac:dyDescent="0.2">
      <c r="A480" s="8" t="s">
        <v>718</v>
      </c>
      <c r="B480" s="20">
        <v>34693040000188</v>
      </c>
    </row>
    <row r="481" spans="1:2" x14ac:dyDescent="0.2">
      <c r="A481" s="8" t="s">
        <v>834</v>
      </c>
      <c r="B481" s="20">
        <v>38376805000107</v>
      </c>
    </row>
    <row r="482" spans="1:2" x14ac:dyDescent="0.2">
      <c r="A482" s="8" t="s">
        <v>835</v>
      </c>
      <c r="B482" s="20">
        <v>38376805000107</v>
      </c>
    </row>
    <row r="483" spans="1:2" x14ac:dyDescent="0.2">
      <c r="A483" s="8" t="s">
        <v>180</v>
      </c>
      <c r="B483" s="20">
        <v>18369510000104</v>
      </c>
    </row>
    <row r="484" spans="1:2" x14ac:dyDescent="0.2">
      <c r="A484" s="8" t="s">
        <v>181</v>
      </c>
      <c r="B484" s="20">
        <v>15463207000170</v>
      </c>
    </row>
    <row r="485" spans="1:2" x14ac:dyDescent="0.2">
      <c r="A485" s="8" t="s">
        <v>998</v>
      </c>
      <c r="B485" s="20">
        <v>42031201000104</v>
      </c>
    </row>
    <row r="486" spans="1:2" x14ac:dyDescent="0.2">
      <c r="A486" s="8" t="s">
        <v>1104</v>
      </c>
      <c r="B486" s="20">
        <v>34007109000172</v>
      </c>
    </row>
    <row r="487" spans="1:2" x14ac:dyDescent="0.2">
      <c r="A487" s="8" t="s">
        <v>802</v>
      </c>
      <c r="B487" s="20">
        <v>33701887000102</v>
      </c>
    </row>
    <row r="488" spans="1:2" x14ac:dyDescent="0.2">
      <c r="A488" s="8" t="s">
        <v>988</v>
      </c>
      <c r="B488" s="20">
        <v>41076564000195</v>
      </c>
    </row>
    <row r="489" spans="1:2" x14ac:dyDescent="0.2">
      <c r="A489" s="8" t="s">
        <v>42</v>
      </c>
      <c r="B489" s="20">
        <v>28830325000110</v>
      </c>
    </row>
    <row r="490" spans="1:2" x14ac:dyDescent="0.2">
      <c r="A490" s="8" t="s">
        <v>1009</v>
      </c>
      <c r="B490" s="20">
        <v>41199986000158</v>
      </c>
    </row>
    <row r="491" spans="1:2" x14ac:dyDescent="0.2">
      <c r="A491" s="8" t="s">
        <v>608</v>
      </c>
      <c r="B491" s="20">
        <v>24976492000113</v>
      </c>
    </row>
    <row r="492" spans="1:2" x14ac:dyDescent="0.2">
      <c r="A492" s="8" t="s">
        <v>1413</v>
      </c>
      <c r="B492" s="20">
        <v>42479593000160</v>
      </c>
    </row>
    <row r="493" spans="1:2" x14ac:dyDescent="0.2">
      <c r="A493" s="8" t="s">
        <v>1042</v>
      </c>
      <c r="B493" s="20">
        <v>36312772000106</v>
      </c>
    </row>
    <row r="494" spans="1:2" x14ac:dyDescent="0.2">
      <c r="A494" s="8" t="s">
        <v>1043</v>
      </c>
      <c r="B494" s="20">
        <v>36293425000183</v>
      </c>
    </row>
    <row r="495" spans="1:2" x14ac:dyDescent="0.2">
      <c r="A495" s="8" t="s">
        <v>183</v>
      </c>
      <c r="B495" s="20">
        <v>22646161000190</v>
      </c>
    </row>
    <row r="496" spans="1:2" x14ac:dyDescent="0.2">
      <c r="A496" s="8" t="s">
        <v>680</v>
      </c>
      <c r="B496" s="20">
        <v>35705542000144</v>
      </c>
    </row>
    <row r="497" spans="1:2" x14ac:dyDescent="0.2">
      <c r="A497" s="8" t="s">
        <v>985</v>
      </c>
      <c r="B497" s="20">
        <v>42869879000152</v>
      </c>
    </row>
    <row r="498" spans="1:2" x14ac:dyDescent="0.2">
      <c r="A498" s="8" t="s">
        <v>792</v>
      </c>
      <c r="B498" s="20">
        <v>35765889000182</v>
      </c>
    </row>
    <row r="499" spans="1:2" x14ac:dyDescent="0.2">
      <c r="A499" s="8" t="s">
        <v>500</v>
      </c>
      <c r="B499" s="20">
        <v>31772231000147</v>
      </c>
    </row>
    <row r="500" spans="1:2" x14ac:dyDescent="0.2">
      <c r="A500" s="8" t="s">
        <v>970</v>
      </c>
      <c r="B500" s="20">
        <v>40067483000166</v>
      </c>
    </row>
    <row r="501" spans="1:2" x14ac:dyDescent="0.2">
      <c r="A501" s="8" t="s">
        <v>1051</v>
      </c>
      <c r="B501" s="20">
        <v>43740825000155</v>
      </c>
    </row>
    <row r="502" spans="1:2" x14ac:dyDescent="0.2">
      <c r="A502" s="8" t="s">
        <v>1614</v>
      </c>
      <c r="B502" s="20">
        <v>40886241000102</v>
      </c>
    </row>
    <row r="503" spans="1:2" x14ac:dyDescent="0.2">
      <c r="A503" s="8" t="s">
        <v>1595</v>
      </c>
      <c r="B503" s="20">
        <v>36615915000159</v>
      </c>
    </row>
    <row r="504" spans="1:2" x14ac:dyDescent="0.2">
      <c r="A504" s="8" t="s">
        <v>850</v>
      </c>
      <c r="B504" s="20">
        <v>36501181000187</v>
      </c>
    </row>
    <row r="505" spans="1:2" x14ac:dyDescent="0.2">
      <c r="A505" s="8" t="s">
        <v>184</v>
      </c>
      <c r="B505" s="20">
        <v>14609653000187</v>
      </c>
    </row>
    <row r="506" spans="1:2" x14ac:dyDescent="0.2">
      <c r="A506" s="8" t="s">
        <v>185</v>
      </c>
      <c r="B506" s="20">
        <v>17198404000134</v>
      </c>
    </row>
    <row r="507" spans="1:2" x14ac:dyDescent="0.2">
      <c r="A507" s="8" t="s">
        <v>475</v>
      </c>
      <c r="B507" s="20">
        <v>26642834000194</v>
      </c>
    </row>
    <row r="508" spans="1:2" x14ac:dyDescent="0.2">
      <c r="A508" s="8" t="s">
        <v>803</v>
      </c>
      <c r="B508" s="20">
        <v>35819314000103</v>
      </c>
    </row>
    <row r="509" spans="1:2" x14ac:dyDescent="0.2">
      <c r="A509" s="8" t="s">
        <v>1052</v>
      </c>
      <c r="B509" s="20">
        <v>43867361000142</v>
      </c>
    </row>
    <row r="510" spans="1:2" x14ac:dyDescent="0.2">
      <c r="A510" s="8" t="s">
        <v>1548</v>
      </c>
      <c r="B510" s="20">
        <v>17216625000198</v>
      </c>
    </row>
    <row r="511" spans="1:2" x14ac:dyDescent="0.2">
      <c r="A511" s="8" t="s">
        <v>866</v>
      </c>
      <c r="B511" s="20">
        <v>30982880000100</v>
      </c>
    </row>
    <row r="512" spans="1:2" x14ac:dyDescent="0.2">
      <c r="A512" s="8" t="s">
        <v>186</v>
      </c>
      <c r="B512" s="20">
        <v>11268335000101</v>
      </c>
    </row>
    <row r="513" spans="1:2" x14ac:dyDescent="0.2">
      <c r="A513" s="8" t="s">
        <v>1030</v>
      </c>
      <c r="B513" s="20">
        <v>42085661000107</v>
      </c>
    </row>
    <row r="514" spans="1:2" x14ac:dyDescent="0.2">
      <c r="A514" s="8" t="s">
        <v>43</v>
      </c>
      <c r="B514" s="20">
        <v>13371132000171</v>
      </c>
    </row>
    <row r="515" spans="1:2" x14ac:dyDescent="0.2">
      <c r="A515" s="8" t="s">
        <v>187</v>
      </c>
      <c r="B515" s="20">
        <v>23876086000116</v>
      </c>
    </row>
    <row r="516" spans="1:2" x14ac:dyDescent="0.2">
      <c r="A516" s="8" t="s">
        <v>1378</v>
      </c>
      <c r="B516" s="20">
        <v>40265671000107</v>
      </c>
    </row>
    <row r="517" spans="1:2" x14ac:dyDescent="0.2">
      <c r="A517" s="8" t="s">
        <v>846</v>
      </c>
      <c r="B517" s="20">
        <v>36669660000107</v>
      </c>
    </row>
    <row r="518" spans="1:2" x14ac:dyDescent="0.2">
      <c r="A518" s="8" t="s">
        <v>1380</v>
      </c>
      <c r="B518" s="20">
        <v>42273325000198</v>
      </c>
    </row>
    <row r="519" spans="1:2" x14ac:dyDescent="0.2">
      <c r="A519" s="8" t="s">
        <v>548</v>
      </c>
      <c r="B519" s="20">
        <v>30816679000152</v>
      </c>
    </row>
    <row r="520" spans="1:2" x14ac:dyDescent="0.2">
      <c r="A520" s="8" t="s">
        <v>1601</v>
      </c>
      <c r="B520" s="20">
        <v>42502802000140</v>
      </c>
    </row>
    <row r="521" spans="1:2" x14ac:dyDescent="0.2">
      <c r="A521" s="8" t="s">
        <v>1615</v>
      </c>
      <c r="B521" s="20">
        <v>41745701000137</v>
      </c>
    </row>
    <row r="522" spans="1:2" x14ac:dyDescent="0.2">
      <c r="A522" s="8" t="s">
        <v>497</v>
      </c>
      <c r="B522" s="20">
        <v>30091444000140</v>
      </c>
    </row>
    <row r="523" spans="1:2" x14ac:dyDescent="0.2">
      <c r="A523" s="8" t="s">
        <v>46</v>
      </c>
      <c r="B523" s="20">
        <v>30130708000128</v>
      </c>
    </row>
    <row r="524" spans="1:2" x14ac:dyDescent="0.2">
      <c r="A524" s="8" t="s">
        <v>44</v>
      </c>
      <c r="B524" s="20">
        <v>14423780000197</v>
      </c>
    </row>
    <row r="525" spans="1:2" x14ac:dyDescent="0.2">
      <c r="A525" s="8" t="s">
        <v>47</v>
      </c>
      <c r="B525" s="20">
        <v>24960430000113</v>
      </c>
    </row>
    <row r="526" spans="1:2" x14ac:dyDescent="0.2">
      <c r="A526" s="8" t="s">
        <v>1560</v>
      </c>
      <c r="B526" s="20">
        <v>42479609000135</v>
      </c>
    </row>
    <row r="527" spans="1:2" x14ac:dyDescent="0.2">
      <c r="A527" s="8" t="s">
        <v>45</v>
      </c>
      <c r="B527" s="20">
        <v>12005956000165</v>
      </c>
    </row>
    <row r="528" spans="1:2" x14ac:dyDescent="0.2">
      <c r="A528" s="8" t="s">
        <v>48</v>
      </c>
      <c r="B528" s="20">
        <v>16706958000132</v>
      </c>
    </row>
    <row r="529" spans="1:2" x14ac:dyDescent="0.2">
      <c r="A529" s="8" t="s">
        <v>795</v>
      </c>
      <c r="B529" s="20">
        <v>35864448000138</v>
      </c>
    </row>
    <row r="530" spans="1:2" x14ac:dyDescent="0.2">
      <c r="A530" s="8" t="s">
        <v>788</v>
      </c>
      <c r="B530" s="20">
        <v>36731458000168</v>
      </c>
    </row>
    <row r="531" spans="1:2" x14ac:dyDescent="0.2">
      <c r="A531" s="8" t="s">
        <v>188</v>
      </c>
      <c r="B531" s="20">
        <v>19249956000150</v>
      </c>
    </row>
    <row r="532" spans="1:2" x14ac:dyDescent="0.2">
      <c r="A532" s="8" t="s">
        <v>189</v>
      </c>
      <c r="B532" s="20">
        <v>21398200000114</v>
      </c>
    </row>
    <row r="533" spans="1:2" x14ac:dyDescent="0.2">
      <c r="A533" s="8" t="s">
        <v>190</v>
      </c>
      <c r="B533" s="20">
        <v>20717355000103</v>
      </c>
    </row>
    <row r="534" spans="1:2" x14ac:dyDescent="0.2">
      <c r="A534" s="8" t="s">
        <v>986</v>
      </c>
      <c r="B534" s="20">
        <v>37262752000130</v>
      </c>
    </row>
    <row r="535" spans="1:2" x14ac:dyDescent="0.2">
      <c r="A535" s="8" t="s">
        <v>1385</v>
      </c>
      <c r="B535" s="20">
        <v>17209378000100</v>
      </c>
    </row>
    <row r="536" spans="1:2" x14ac:dyDescent="0.2">
      <c r="A536" s="8" t="s">
        <v>993</v>
      </c>
      <c r="B536" s="20">
        <v>37467733000140</v>
      </c>
    </row>
    <row r="537" spans="1:2" x14ac:dyDescent="0.2">
      <c r="A537" s="8" t="s">
        <v>1130</v>
      </c>
      <c r="B537" s="20">
        <v>30248158000146</v>
      </c>
    </row>
    <row r="538" spans="1:2" x14ac:dyDescent="0.2">
      <c r="A538" s="8" t="s">
        <v>1062</v>
      </c>
      <c r="B538" s="20">
        <v>42592476000109</v>
      </c>
    </row>
    <row r="539" spans="1:2" x14ac:dyDescent="0.2">
      <c r="A539" s="8" t="s">
        <v>1616</v>
      </c>
      <c r="B539" s="20">
        <v>31847293000170</v>
      </c>
    </row>
    <row r="540" spans="1:2" x14ac:dyDescent="0.2">
      <c r="A540" s="8" t="s">
        <v>191</v>
      </c>
      <c r="B540" s="20">
        <v>26502810000130</v>
      </c>
    </row>
    <row r="541" spans="1:2" x14ac:dyDescent="0.2">
      <c r="A541" s="8" t="s">
        <v>1396</v>
      </c>
      <c r="B541" s="20">
        <v>39753295000102</v>
      </c>
    </row>
    <row r="542" spans="1:2" x14ac:dyDescent="0.2">
      <c r="A542" s="8" t="s">
        <v>691</v>
      </c>
      <c r="B542" s="20">
        <v>19722048000131</v>
      </c>
    </row>
    <row r="543" spans="1:2" x14ac:dyDescent="0.2">
      <c r="A543" s="8" t="s">
        <v>1131</v>
      </c>
      <c r="B543" s="20">
        <v>24796967000190</v>
      </c>
    </row>
    <row r="544" spans="1:2" x14ac:dyDescent="0.2">
      <c r="A544" s="8" t="s">
        <v>843</v>
      </c>
      <c r="B544" s="20">
        <v>24796967000190</v>
      </c>
    </row>
    <row r="545" spans="1:2" x14ac:dyDescent="0.2">
      <c r="A545" s="8" t="s">
        <v>844</v>
      </c>
      <c r="B545" s="20">
        <v>24796967000190</v>
      </c>
    </row>
    <row r="546" spans="1:2" x14ac:dyDescent="0.2">
      <c r="A546" s="8" t="s">
        <v>971</v>
      </c>
      <c r="B546" s="20">
        <v>40054838000182</v>
      </c>
    </row>
    <row r="547" spans="1:2" x14ac:dyDescent="0.2">
      <c r="A547" s="8" t="s">
        <v>644</v>
      </c>
      <c r="B547" s="20">
        <v>34598181000111</v>
      </c>
    </row>
    <row r="548" spans="1:2" x14ac:dyDescent="0.2">
      <c r="A548" s="8" t="s">
        <v>1444</v>
      </c>
      <c r="B548" s="20">
        <v>35449574000126</v>
      </c>
    </row>
    <row r="549" spans="1:2" x14ac:dyDescent="0.2">
      <c r="A549" s="8" t="s">
        <v>646</v>
      </c>
      <c r="B549" s="20">
        <v>34835191000123</v>
      </c>
    </row>
    <row r="550" spans="1:2" x14ac:dyDescent="0.2">
      <c r="A550" s="8" t="s">
        <v>856</v>
      </c>
      <c r="B550" s="20">
        <v>36501249000128</v>
      </c>
    </row>
    <row r="551" spans="1:2" x14ac:dyDescent="0.2">
      <c r="A551" s="8" t="s">
        <v>716</v>
      </c>
      <c r="B551" s="20">
        <v>32667306000192</v>
      </c>
    </row>
    <row r="552" spans="1:2" x14ac:dyDescent="0.2">
      <c r="A552" s="8" t="s">
        <v>192</v>
      </c>
      <c r="B552" s="20">
        <v>17568605000186</v>
      </c>
    </row>
    <row r="553" spans="1:2" x14ac:dyDescent="0.2">
      <c r="A553" s="8" t="s">
        <v>50</v>
      </c>
      <c r="B553" s="20">
        <v>26499833000132</v>
      </c>
    </row>
    <row r="554" spans="1:2" x14ac:dyDescent="0.2">
      <c r="A554" s="8" t="s">
        <v>1617</v>
      </c>
      <c r="B554" s="20">
        <v>42888583000189</v>
      </c>
    </row>
    <row r="555" spans="1:2" x14ac:dyDescent="0.2">
      <c r="A555" s="8" t="s">
        <v>1618</v>
      </c>
      <c r="B555" s="20">
        <v>41251337000159</v>
      </c>
    </row>
    <row r="556" spans="1:2" x14ac:dyDescent="0.2">
      <c r="A556" s="8" t="s">
        <v>949</v>
      </c>
      <c r="B556" s="20">
        <v>36642139000186</v>
      </c>
    </row>
    <row r="557" spans="1:2" x14ac:dyDescent="0.2">
      <c r="A557" s="8" t="s">
        <v>999</v>
      </c>
      <c r="B557" s="20">
        <v>41080968000152</v>
      </c>
    </row>
    <row r="558" spans="1:2" x14ac:dyDescent="0.2">
      <c r="A558" s="8" t="s">
        <v>630</v>
      </c>
      <c r="B558" s="20">
        <v>23648935000184</v>
      </c>
    </row>
    <row r="559" spans="1:2" x14ac:dyDescent="0.2">
      <c r="A559" s="8" t="s">
        <v>471</v>
      </c>
      <c r="B559" s="20">
        <v>11274415000170</v>
      </c>
    </row>
    <row r="560" spans="1:2" x14ac:dyDescent="0.2">
      <c r="A560" s="8" t="s">
        <v>51</v>
      </c>
      <c r="B560" s="20">
        <v>97521225000125</v>
      </c>
    </row>
    <row r="561" spans="1:2" x14ac:dyDescent="0.2">
      <c r="A561" s="8" t="s">
        <v>524</v>
      </c>
      <c r="B561" s="20">
        <v>32177294000118</v>
      </c>
    </row>
    <row r="562" spans="1:2" x14ac:dyDescent="0.2">
      <c r="A562" s="8" t="s">
        <v>979</v>
      </c>
      <c r="B562" s="20">
        <v>11425077000120</v>
      </c>
    </row>
    <row r="563" spans="1:2" x14ac:dyDescent="0.2">
      <c r="A563" s="8" t="s">
        <v>1561</v>
      </c>
      <c r="B563" s="20">
        <v>45106312000112</v>
      </c>
    </row>
    <row r="564" spans="1:2" x14ac:dyDescent="0.2">
      <c r="A564" s="8" t="s">
        <v>836</v>
      </c>
      <c r="B564" s="20">
        <v>35741868000127</v>
      </c>
    </row>
    <row r="565" spans="1:2" x14ac:dyDescent="0.2">
      <c r="A565" s="8" t="s">
        <v>447</v>
      </c>
      <c r="B565" s="20">
        <v>16915968000188</v>
      </c>
    </row>
    <row r="566" spans="1:2" x14ac:dyDescent="0.2">
      <c r="A566" s="8" t="s">
        <v>740</v>
      </c>
      <c r="B566" s="20">
        <v>32397369000176</v>
      </c>
    </row>
    <row r="567" spans="1:2" x14ac:dyDescent="0.2">
      <c r="A567" s="8" t="s">
        <v>567</v>
      </c>
      <c r="B567" s="20">
        <v>30846692000154</v>
      </c>
    </row>
    <row r="568" spans="1:2" x14ac:dyDescent="0.2">
      <c r="A568" s="8" t="s">
        <v>1108</v>
      </c>
      <c r="B568" s="20">
        <v>36673421000120</v>
      </c>
    </row>
    <row r="569" spans="1:2" x14ac:dyDescent="0.2">
      <c r="A569" s="8" t="s">
        <v>688</v>
      </c>
      <c r="B569" s="20">
        <v>35704849000120</v>
      </c>
    </row>
    <row r="570" spans="1:2" x14ac:dyDescent="0.2">
      <c r="A570" s="8" t="s">
        <v>193</v>
      </c>
      <c r="B570" s="20">
        <v>27602955000175</v>
      </c>
    </row>
    <row r="571" spans="1:2" x14ac:dyDescent="0.2">
      <c r="A571" s="8" t="s">
        <v>1361</v>
      </c>
      <c r="B571" s="20">
        <v>41251371000123</v>
      </c>
    </row>
    <row r="572" spans="1:2" x14ac:dyDescent="0.2">
      <c r="A572" s="8" t="s">
        <v>194</v>
      </c>
      <c r="B572" s="20">
        <v>26502761000135</v>
      </c>
    </row>
    <row r="573" spans="1:2" x14ac:dyDescent="0.2">
      <c r="A573" s="8" t="s">
        <v>1531</v>
      </c>
      <c r="B573" s="20">
        <v>41320997000144</v>
      </c>
    </row>
    <row r="574" spans="1:2" x14ac:dyDescent="0.2">
      <c r="A574" s="8" t="s">
        <v>976</v>
      </c>
      <c r="B574" s="20">
        <v>40041711000129</v>
      </c>
    </row>
    <row r="575" spans="1:2" x14ac:dyDescent="0.2">
      <c r="A575" s="8" t="s">
        <v>1619</v>
      </c>
      <c r="B575" s="20">
        <v>41076678000135</v>
      </c>
    </row>
    <row r="576" spans="1:2" x14ac:dyDescent="0.2">
      <c r="A576" s="8" t="s">
        <v>746</v>
      </c>
      <c r="B576" s="20">
        <v>34197727000122</v>
      </c>
    </row>
    <row r="577" spans="1:2" x14ac:dyDescent="0.2">
      <c r="A577" s="8" t="s">
        <v>1034</v>
      </c>
      <c r="B577" s="20">
        <v>40102474000169</v>
      </c>
    </row>
    <row r="578" spans="1:2" x14ac:dyDescent="0.2">
      <c r="A578" s="8" t="s">
        <v>785</v>
      </c>
      <c r="B578" s="20">
        <v>27539729000197</v>
      </c>
    </row>
    <row r="579" spans="1:2" x14ac:dyDescent="0.2">
      <c r="A579" s="8" t="s">
        <v>1053</v>
      </c>
      <c r="B579" s="20">
        <v>43867799000120</v>
      </c>
    </row>
    <row r="580" spans="1:2" x14ac:dyDescent="0.2">
      <c r="A580" s="8" t="s">
        <v>195</v>
      </c>
      <c r="B580" s="20">
        <v>22957521000174</v>
      </c>
    </row>
    <row r="581" spans="1:2" x14ac:dyDescent="0.2">
      <c r="A581" s="8" t="s">
        <v>196</v>
      </c>
      <c r="B581" s="20">
        <v>22459737000100</v>
      </c>
    </row>
    <row r="582" spans="1:2" x14ac:dyDescent="0.2">
      <c r="A582" s="8" t="s">
        <v>673</v>
      </c>
      <c r="B582" s="20">
        <v>22459737000100</v>
      </c>
    </row>
    <row r="583" spans="1:2" x14ac:dyDescent="0.2">
      <c r="A583" s="8" t="s">
        <v>1011</v>
      </c>
      <c r="B583" s="20">
        <v>31508219000120</v>
      </c>
    </row>
    <row r="584" spans="1:2" x14ac:dyDescent="0.2">
      <c r="A584" s="8" t="s">
        <v>1620</v>
      </c>
      <c r="B584" s="20">
        <v>40041603000156</v>
      </c>
    </row>
    <row r="585" spans="1:2" x14ac:dyDescent="0.2">
      <c r="A585" s="8" t="s">
        <v>915</v>
      </c>
      <c r="B585" s="20">
        <v>35652252000180</v>
      </c>
    </row>
    <row r="586" spans="1:2" x14ac:dyDescent="0.2">
      <c r="A586" s="8" t="s">
        <v>1344</v>
      </c>
      <c r="B586" s="20">
        <v>42432327000182</v>
      </c>
    </row>
    <row r="587" spans="1:2" x14ac:dyDescent="0.2">
      <c r="A587" s="8" t="s">
        <v>1381</v>
      </c>
      <c r="B587" s="20">
        <v>18085673000157</v>
      </c>
    </row>
    <row r="588" spans="1:2" x14ac:dyDescent="0.2">
      <c r="A588" s="8" t="s">
        <v>1094</v>
      </c>
      <c r="B588" s="20">
        <v>42537438000153</v>
      </c>
    </row>
    <row r="589" spans="1:2" x14ac:dyDescent="0.2">
      <c r="A589" s="8" t="s">
        <v>470</v>
      </c>
      <c r="B589" s="20">
        <v>30495165000142</v>
      </c>
    </row>
    <row r="590" spans="1:2" x14ac:dyDescent="0.2">
      <c r="A590" s="8" t="s">
        <v>705</v>
      </c>
      <c r="B590" s="20">
        <v>32527626000147</v>
      </c>
    </row>
    <row r="591" spans="1:2" x14ac:dyDescent="0.2">
      <c r="A591" s="8" t="s">
        <v>1072</v>
      </c>
      <c r="B591" s="20">
        <v>14793782000178</v>
      </c>
    </row>
    <row r="592" spans="1:2" x14ac:dyDescent="0.2">
      <c r="A592" s="8" t="s">
        <v>197</v>
      </c>
      <c r="B592" s="20">
        <v>24774904000132</v>
      </c>
    </row>
    <row r="593" spans="1:2" x14ac:dyDescent="0.2">
      <c r="A593" s="8" t="s">
        <v>1015</v>
      </c>
      <c r="B593" s="20">
        <v>17786606000105</v>
      </c>
    </row>
    <row r="594" spans="1:2" x14ac:dyDescent="0.2">
      <c r="A594" s="8" t="s">
        <v>198</v>
      </c>
      <c r="B594" s="20">
        <v>23179381000113</v>
      </c>
    </row>
    <row r="595" spans="1:2" x14ac:dyDescent="0.2">
      <c r="A595" s="8" t="s">
        <v>719</v>
      </c>
      <c r="B595" s="20">
        <v>30091506000114</v>
      </c>
    </row>
    <row r="596" spans="1:2" x14ac:dyDescent="0.2">
      <c r="A596" s="8" t="s">
        <v>199</v>
      </c>
      <c r="B596" s="20">
        <v>27293689000146</v>
      </c>
    </row>
    <row r="597" spans="1:2" x14ac:dyDescent="0.2">
      <c r="A597" s="8" t="s">
        <v>960</v>
      </c>
      <c r="B597" s="20">
        <v>22503991000168</v>
      </c>
    </row>
    <row r="598" spans="1:2" x14ac:dyDescent="0.2">
      <c r="A598" s="8" t="s">
        <v>1003</v>
      </c>
      <c r="B598" s="20">
        <v>42273290000197</v>
      </c>
    </row>
    <row r="599" spans="1:2" x14ac:dyDescent="0.2">
      <c r="A599" s="8" t="s">
        <v>1004</v>
      </c>
      <c r="B599" s="20">
        <v>42273290000197</v>
      </c>
    </row>
    <row r="600" spans="1:2" x14ac:dyDescent="0.2">
      <c r="A600" s="8" t="s">
        <v>813</v>
      </c>
      <c r="B600" s="20">
        <v>1235622000161</v>
      </c>
    </row>
    <row r="601" spans="1:2" x14ac:dyDescent="0.2">
      <c r="A601" s="8" t="s">
        <v>1430</v>
      </c>
      <c r="B601" s="20">
        <v>1235622000161</v>
      </c>
    </row>
    <row r="602" spans="1:2" x14ac:dyDescent="0.2">
      <c r="A602" s="8" t="s">
        <v>200</v>
      </c>
      <c r="B602" s="20">
        <v>13000836000138</v>
      </c>
    </row>
    <row r="603" spans="1:2" x14ac:dyDescent="0.2">
      <c r="A603" s="8" t="s">
        <v>556</v>
      </c>
      <c r="B603" s="20">
        <v>30791386000168</v>
      </c>
    </row>
    <row r="604" spans="1:2" x14ac:dyDescent="0.2">
      <c r="A604" s="8" t="s">
        <v>1621</v>
      </c>
      <c r="B604" s="20">
        <v>41218352000103</v>
      </c>
    </row>
    <row r="605" spans="1:2" x14ac:dyDescent="0.2">
      <c r="A605" s="8" t="s">
        <v>55</v>
      </c>
      <c r="B605" s="20">
        <v>26091656000150</v>
      </c>
    </row>
    <row r="606" spans="1:2" x14ac:dyDescent="0.2">
      <c r="A606" s="8" t="s">
        <v>809</v>
      </c>
      <c r="B606" s="20">
        <v>28516650000103</v>
      </c>
    </row>
    <row r="607" spans="1:2" x14ac:dyDescent="0.2">
      <c r="A607" s="8" t="s">
        <v>1555</v>
      </c>
      <c r="B607" s="20">
        <v>19107604000160</v>
      </c>
    </row>
    <row r="608" spans="1:2" x14ac:dyDescent="0.2">
      <c r="A608" s="8" t="s">
        <v>1562</v>
      </c>
      <c r="B608" s="20">
        <v>45123401000177</v>
      </c>
    </row>
    <row r="609" spans="1:2" x14ac:dyDescent="0.2">
      <c r="A609" s="8" t="s">
        <v>823</v>
      </c>
      <c r="B609" s="20">
        <v>37899400000190</v>
      </c>
    </row>
    <row r="610" spans="1:2" x14ac:dyDescent="0.2">
      <c r="A610" s="8" t="s">
        <v>1369</v>
      </c>
      <c r="B610" s="20">
        <v>40887170000154</v>
      </c>
    </row>
    <row r="611" spans="1:2" x14ac:dyDescent="0.2">
      <c r="A611" s="8" t="s">
        <v>1622</v>
      </c>
      <c r="B611" s="20">
        <v>26813118000122</v>
      </c>
    </row>
    <row r="612" spans="1:2" x14ac:dyDescent="0.2">
      <c r="A612" s="8" t="s">
        <v>1132</v>
      </c>
      <c r="B612" s="20">
        <v>12978943000172</v>
      </c>
    </row>
    <row r="613" spans="1:2" x14ac:dyDescent="0.2">
      <c r="A613" s="8" t="s">
        <v>29</v>
      </c>
      <c r="B613" s="20">
        <v>10869155000112</v>
      </c>
    </row>
    <row r="614" spans="1:2" x14ac:dyDescent="0.2">
      <c r="A614" s="8" t="s">
        <v>201</v>
      </c>
      <c r="B614" s="20">
        <v>14788492000136</v>
      </c>
    </row>
    <row r="615" spans="1:2" x14ac:dyDescent="0.2">
      <c r="A615" s="8" t="s">
        <v>202</v>
      </c>
      <c r="B615" s="20">
        <v>1636325000128</v>
      </c>
    </row>
    <row r="616" spans="1:2" x14ac:dyDescent="0.2">
      <c r="A616" s="8" t="s">
        <v>514</v>
      </c>
      <c r="B616" s="20">
        <v>30048651000112</v>
      </c>
    </row>
    <row r="617" spans="1:2" x14ac:dyDescent="0.2">
      <c r="A617" s="8" t="s">
        <v>754</v>
      </c>
      <c r="B617" s="20">
        <v>35754164000199</v>
      </c>
    </row>
    <row r="618" spans="1:2" x14ac:dyDescent="0.2">
      <c r="A618" s="8" t="s">
        <v>1563</v>
      </c>
      <c r="B618" s="20">
        <v>43951817000158</v>
      </c>
    </row>
    <row r="619" spans="1:2" x14ac:dyDescent="0.2">
      <c r="A619" s="8" t="s">
        <v>1086</v>
      </c>
      <c r="B619" s="20">
        <v>34736510000143</v>
      </c>
    </row>
    <row r="620" spans="1:2" x14ac:dyDescent="0.2">
      <c r="A620" s="8" t="s">
        <v>618</v>
      </c>
      <c r="B620" s="20">
        <v>14056001000162</v>
      </c>
    </row>
    <row r="621" spans="1:2" x14ac:dyDescent="0.2">
      <c r="A621" s="8" t="s">
        <v>1564</v>
      </c>
      <c r="B621" s="20">
        <v>42592868000178</v>
      </c>
    </row>
    <row r="622" spans="1:2" x14ac:dyDescent="0.2">
      <c r="A622" s="8" t="s">
        <v>972</v>
      </c>
      <c r="B622" s="20">
        <v>36258924000130</v>
      </c>
    </row>
    <row r="623" spans="1:2" x14ac:dyDescent="0.2">
      <c r="A623" s="8" t="s">
        <v>1040</v>
      </c>
      <c r="B623" s="20">
        <v>35940506000165</v>
      </c>
    </row>
    <row r="624" spans="1:2" x14ac:dyDescent="0.2">
      <c r="A624" s="8" t="s">
        <v>204</v>
      </c>
      <c r="B624" s="20">
        <v>20118492000121</v>
      </c>
    </row>
    <row r="625" spans="1:2" x14ac:dyDescent="0.2">
      <c r="A625" s="8" t="s">
        <v>647</v>
      </c>
      <c r="B625" s="20">
        <v>19872996000153</v>
      </c>
    </row>
    <row r="626" spans="1:2" x14ac:dyDescent="0.2">
      <c r="A626" s="8" t="s">
        <v>888</v>
      </c>
      <c r="B626" s="20">
        <v>36501198000134</v>
      </c>
    </row>
    <row r="627" spans="1:2" x14ac:dyDescent="0.2">
      <c r="A627" s="8" t="s">
        <v>612</v>
      </c>
      <c r="B627" s="20">
        <v>32527683000126</v>
      </c>
    </row>
    <row r="628" spans="1:2" x14ac:dyDescent="0.2">
      <c r="A628" s="8" t="s">
        <v>448</v>
      </c>
      <c r="B628" s="20">
        <v>17156502000109</v>
      </c>
    </row>
    <row r="629" spans="1:2" x14ac:dyDescent="0.2">
      <c r="A629" s="8" t="s">
        <v>205</v>
      </c>
      <c r="B629" s="20">
        <v>14665312000129</v>
      </c>
    </row>
    <row r="630" spans="1:2" x14ac:dyDescent="0.2">
      <c r="A630" s="8" t="s">
        <v>206</v>
      </c>
      <c r="B630" s="20">
        <v>18497672000110</v>
      </c>
    </row>
    <row r="631" spans="1:2" x14ac:dyDescent="0.2">
      <c r="A631" s="8" t="s">
        <v>207</v>
      </c>
      <c r="B631" s="20">
        <v>18497672000110</v>
      </c>
    </row>
    <row r="632" spans="1:2" x14ac:dyDescent="0.2">
      <c r="A632" s="8" t="s">
        <v>1092</v>
      </c>
      <c r="B632" s="20">
        <v>14080689000116</v>
      </c>
    </row>
    <row r="633" spans="1:2" x14ac:dyDescent="0.2">
      <c r="A633" s="8" t="s">
        <v>857</v>
      </c>
      <c r="B633" s="20">
        <v>39449207000183</v>
      </c>
    </row>
    <row r="634" spans="1:2" x14ac:dyDescent="0.2">
      <c r="A634" s="8" t="s">
        <v>1101</v>
      </c>
      <c r="B634" s="20">
        <v>42408956000177</v>
      </c>
    </row>
    <row r="635" spans="1:2" x14ac:dyDescent="0.2">
      <c r="A635" s="8" t="s">
        <v>767</v>
      </c>
      <c r="B635" s="20">
        <v>31524789000103</v>
      </c>
    </row>
    <row r="636" spans="1:2" x14ac:dyDescent="0.2">
      <c r="A636" s="8" t="s">
        <v>961</v>
      </c>
      <c r="B636" s="20">
        <v>36312025000178</v>
      </c>
    </row>
    <row r="637" spans="1:2" x14ac:dyDescent="0.2">
      <c r="A637" s="8" t="s">
        <v>946</v>
      </c>
      <c r="B637" s="20">
        <v>24514406000150</v>
      </c>
    </row>
    <row r="638" spans="1:2" x14ac:dyDescent="0.2">
      <c r="A638" s="8" t="s">
        <v>681</v>
      </c>
      <c r="B638" s="20">
        <v>29242809000101</v>
      </c>
    </row>
    <row r="639" spans="1:2" x14ac:dyDescent="0.2">
      <c r="A639" s="8" t="s">
        <v>942</v>
      </c>
      <c r="B639" s="20">
        <v>30258790000170</v>
      </c>
    </row>
    <row r="640" spans="1:2" x14ac:dyDescent="0.2">
      <c r="A640" s="8" t="s">
        <v>501</v>
      </c>
      <c r="B640" s="20">
        <v>30258790000170</v>
      </c>
    </row>
    <row r="641" spans="1:2" x14ac:dyDescent="0.2">
      <c r="A641" s="8" t="s">
        <v>1133</v>
      </c>
      <c r="B641" s="20">
        <v>11281322000172</v>
      </c>
    </row>
    <row r="642" spans="1:2" x14ac:dyDescent="0.2">
      <c r="A642" s="8" t="s">
        <v>80</v>
      </c>
      <c r="B642" s="20">
        <v>23964908000110</v>
      </c>
    </row>
    <row r="643" spans="1:2" x14ac:dyDescent="0.2">
      <c r="A643" s="8" t="s">
        <v>1012</v>
      </c>
      <c r="B643" s="20">
        <v>43564551000190</v>
      </c>
    </row>
    <row r="644" spans="1:2" x14ac:dyDescent="0.2">
      <c r="A644" s="8" t="s">
        <v>1379</v>
      </c>
      <c r="B644" s="20">
        <v>42537492000107</v>
      </c>
    </row>
    <row r="645" spans="1:2" x14ac:dyDescent="0.2">
      <c r="A645" s="8" t="s">
        <v>208</v>
      </c>
      <c r="B645" s="20">
        <v>10427246000106</v>
      </c>
    </row>
    <row r="646" spans="1:2" x14ac:dyDescent="0.2">
      <c r="A646" s="8" t="s">
        <v>924</v>
      </c>
      <c r="B646" s="20">
        <v>32222912000102</v>
      </c>
    </row>
    <row r="647" spans="1:2" x14ac:dyDescent="0.2">
      <c r="A647" s="8" t="s">
        <v>502</v>
      </c>
      <c r="B647" s="20">
        <v>31962875000106</v>
      </c>
    </row>
    <row r="648" spans="1:2" x14ac:dyDescent="0.2">
      <c r="A648" s="8" t="s">
        <v>209</v>
      </c>
      <c r="B648" s="20">
        <v>9276964000131</v>
      </c>
    </row>
    <row r="649" spans="1:2" x14ac:dyDescent="0.2">
      <c r="A649" s="8" t="s">
        <v>613</v>
      </c>
      <c r="B649" s="20">
        <v>32754734000152</v>
      </c>
    </row>
    <row r="650" spans="1:2" x14ac:dyDescent="0.2">
      <c r="A650" s="8" t="s">
        <v>989</v>
      </c>
      <c r="B650" s="20">
        <v>32400264000129</v>
      </c>
    </row>
    <row r="651" spans="1:2" x14ac:dyDescent="0.2">
      <c r="A651" s="8" t="s">
        <v>1134</v>
      </c>
      <c r="B651" s="20">
        <v>34736432000187</v>
      </c>
    </row>
    <row r="652" spans="1:2" x14ac:dyDescent="0.2">
      <c r="A652" s="8" t="s">
        <v>967</v>
      </c>
      <c r="B652" s="20">
        <v>36814809000102</v>
      </c>
    </row>
    <row r="653" spans="1:2" x14ac:dyDescent="0.2">
      <c r="A653" s="8" t="s">
        <v>837</v>
      </c>
      <c r="B653" s="20">
        <v>36885948000119</v>
      </c>
    </row>
    <row r="654" spans="1:2" x14ac:dyDescent="0.2">
      <c r="A654" s="8" t="s">
        <v>929</v>
      </c>
      <c r="B654" s="20">
        <v>39601007000102</v>
      </c>
    </row>
    <row r="655" spans="1:2" x14ac:dyDescent="0.2">
      <c r="A655" s="8" t="s">
        <v>1090</v>
      </c>
      <c r="B655" s="20">
        <v>11945604000127</v>
      </c>
    </row>
    <row r="656" spans="1:2" x14ac:dyDescent="0.2">
      <c r="A656" s="8" t="s">
        <v>1135</v>
      </c>
      <c r="B656" s="20">
        <v>31161410000148</v>
      </c>
    </row>
    <row r="657" spans="1:2" x14ac:dyDescent="0.2">
      <c r="A657" s="8" t="s">
        <v>1549</v>
      </c>
      <c r="B657" s="20">
        <v>19249989000108</v>
      </c>
    </row>
    <row r="658" spans="1:2" x14ac:dyDescent="0.2">
      <c r="A658" s="8" t="s">
        <v>1136</v>
      </c>
      <c r="B658" s="20">
        <v>35652227000104</v>
      </c>
    </row>
    <row r="659" spans="1:2" x14ac:dyDescent="0.2">
      <c r="A659" s="8" t="s">
        <v>616</v>
      </c>
      <c r="B659" s="20">
        <v>31894369000119</v>
      </c>
    </row>
    <row r="660" spans="1:2" x14ac:dyDescent="0.2">
      <c r="A660" s="8" t="s">
        <v>503</v>
      </c>
      <c r="B660" s="20">
        <v>13568181000107</v>
      </c>
    </row>
    <row r="661" spans="1:2" x14ac:dyDescent="0.2">
      <c r="A661" s="8" t="s">
        <v>762</v>
      </c>
      <c r="B661" s="20">
        <v>27580051000196</v>
      </c>
    </row>
    <row r="662" spans="1:2" x14ac:dyDescent="0.2">
      <c r="A662" s="8" t="s">
        <v>210</v>
      </c>
      <c r="B662" s="20">
        <v>18330535000196</v>
      </c>
    </row>
    <row r="663" spans="1:2" x14ac:dyDescent="0.2">
      <c r="A663" s="8" t="s">
        <v>806</v>
      </c>
      <c r="B663" s="20">
        <v>35689733000160</v>
      </c>
    </row>
    <row r="664" spans="1:2" x14ac:dyDescent="0.2">
      <c r="A664" s="8" t="s">
        <v>56</v>
      </c>
      <c r="B664" s="20">
        <v>8696175000197</v>
      </c>
    </row>
    <row r="665" spans="1:2" x14ac:dyDescent="0.2">
      <c r="A665" s="8" t="s">
        <v>211</v>
      </c>
      <c r="B665" s="20">
        <v>29299737000139</v>
      </c>
    </row>
    <row r="666" spans="1:2" x14ac:dyDescent="0.2">
      <c r="A666" s="8" t="s">
        <v>58</v>
      </c>
      <c r="B666" s="20">
        <v>27529279000151</v>
      </c>
    </row>
    <row r="667" spans="1:2" x14ac:dyDescent="0.2">
      <c r="A667" s="8" t="s">
        <v>755</v>
      </c>
      <c r="B667" s="20">
        <v>27529279000151</v>
      </c>
    </row>
    <row r="668" spans="1:2" x14ac:dyDescent="0.2">
      <c r="A668" s="8" t="s">
        <v>1623</v>
      </c>
      <c r="B668" s="20">
        <v>40011268000143</v>
      </c>
    </row>
    <row r="669" spans="1:2" x14ac:dyDescent="0.2">
      <c r="A669" s="8" t="s">
        <v>1384</v>
      </c>
      <c r="B669" s="20">
        <v>35689670000141</v>
      </c>
    </row>
    <row r="670" spans="1:2" x14ac:dyDescent="0.2">
      <c r="A670" s="8" t="s">
        <v>660</v>
      </c>
      <c r="B670" s="20">
        <v>34736474000118</v>
      </c>
    </row>
    <row r="671" spans="1:2" x14ac:dyDescent="0.2">
      <c r="A671" s="8" t="s">
        <v>1624</v>
      </c>
      <c r="B671" s="20">
        <v>32441656000136</v>
      </c>
    </row>
    <row r="672" spans="1:2" x14ac:dyDescent="0.2">
      <c r="A672" s="8" t="s">
        <v>736</v>
      </c>
      <c r="B672" s="20">
        <v>35705463000133</v>
      </c>
    </row>
    <row r="673" spans="1:2" x14ac:dyDescent="0.2">
      <c r="A673" s="8" t="s">
        <v>842</v>
      </c>
      <c r="B673" s="20">
        <v>31145908000117</v>
      </c>
    </row>
    <row r="674" spans="1:2" x14ac:dyDescent="0.2">
      <c r="A674" s="8" t="s">
        <v>1073</v>
      </c>
      <c r="B674" s="20">
        <v>17374696000119</v>
      </c>
    </row>
    <row r="675" spans="1:2" x14ac:dyDescent="0.2">
      <c r="A675" s="8" t="s">
        <v>212</v>
      </c>
      <c r="B675" s="20">
        <v>11233841000165</v>
      </c>
    </row>
    <row r="676" spans="1:2" x14ac:dyDescent="0.2">
      <c r="A676" s="8" t="s">
        <v>973</v>
      </c>
      <c r="B676" s="20">
        <v>30647758000187</v>
      </c>
    </row>
    <row r="677" spans="1:2" x14ac:dyDescent="0.2">
      <c r="A677" s="8" t="s">
        <v>896</v>
      </c>
      <c r="B677" s="20">
        <v>37899479000150</v>
      </c>
    </row>
    <row r="678" spans="1:2" x14ac:dyDescent="0.2">
      <c r="A678" s="8" t="s">
        <v>560</v>
      </c>
      <c r="B678" s="20">
        <v>17329029000114</v>
      </c>
    </row>
    <row r="679" spans="1:2" x14ac:dyDescent="0.2">
      <c r="A679" s="8" t="s">
        <v>517</v>
      </c>
      <c r="B679" s="20">
        <v>13873457000152</v>
      </c>
    </row>
    <row r="680" spans="1:2" x14ac:dyDescent="0.2">
      <c r="A680" s="8" t="s">
        <v>1137</v>
      </c>
      <c r="B680" s="20">
        <v>36517660000191</v>
      </c>
    </row>
    <row r="681" spans="1:2" x14ac:dyDescent="0.2">
      <c r="A681" s="8" t="s">
        <v>964</v>
      </c>
      <c r="B681" s="20">
        <v>41650310000139</v>
      </c>
    </row>
    <row r="682" spans="1:2" x14ac:dyDescent="0.2">
      <c r="A682" s="8" t="s">
        <v>820</v>
      </c>
      <c r="B682" s="20">
        <v>36642219000131</v>
      </c>
    </row>
    <row r="683" spans="1:2" x14ac:dyDescent="0.2">
      <c r="A683" s="8" t="s">
        <v>743</v>
      </c>
      <c r="B683" s="20">
        <v>28267696000136</v>
      </c>
    </row>
    <row r="684" spans="1:2" x14ac:dyDescent="0.2">
      <c r="A684" s="8" t="s">
        <v>214</v>
      </c>
      <c r="B684" s="20">
        <v>12323955000169</v>
      </c>
    </row>
    <row r="685" spans="1:2" x14ac:dyDescent="0.2">
      <c r="A685" s="8" t="s">
        <v>215</v>
      </c>
      <c r="B685" s="20">
        <v>28267530000110</v>
      </c>
    </row>
    <row r="686" spans="1:2" x14ac:dyDescent="0.2">
      <c r="A686" s="8" t="s">
        <v>216</v>
      </c>
      <c r="B686" s="20">
        <v>13012312000167</v>
      </c>
    </row>
    <row r="687" spans="1:2" x14ac:dyDescent="0.2">
      <c r="A687" s="8" t="s">
        <v>217</v>
      </c>
      <c r="B687" s="20">
        <v>17331883000115</v>
      </c>
    </row>
    <row r="688" spans="1:2" x14ac:dyDescent="0.2">
      <c r="A688" s="8" t="s">
        <v>583</v>
      </c>
      <c r="B688" s="20">
        <v>17331883000115</v>
      </c>
    </row>
    <row r="689" spans="1:2" x14ac:dyDescent="0.2">
      <c r="A689" s="8" t="s">
        <v>566</v>
      </c>
      <c r="B689" s="20">
        <v>32903521000145</v>
      </c>
    </row>
    <row r="690" spans="1:2" x14ac:dyDescent="0.2">
      <c r="A690" s="8" t="s">
        <v>655</v>
      </c>
      <c r="B690" s="20">
        <v>32903702000171</v>
      </c>
    </row>
    <row r="691" spans="1:2" x14ac:dyDescent="0.2">
      <c r="A691" s="8" t="s">
        <v>922</v>
      </c>
      <c r="B691" s="20">
        <v>32065718000152</v>
      </c>
    </row>
    <row r="692" spans="1:2" x14ac:dyDescent="0.2">
      <c r="A692" s="8" t="s">
        <v>773</v>
      </c>
      <c r="B692" s="20">
        <v>32065718000152</v>
      </c>
    </row>
    <row r="693" spans="1:2" x14ac:dyDescent="0.2">
      <c r="A693" s="8" t="s">
        <v>469</v>
      </c>
      <c r="B693" s="20">
        <v>31373514000116</v>
      </c>
    </row>
    <row r="694" spans="1:2" x14ac:dyDescent="0.2">
      <c r="A694" s="8" t="s">
        <v>590</v>
      </c>
      <c r="B694" s="20">
        <v>33884197000128</v>
      </c>
    </row>
    <row r="695" spans="1:2" x14ac:dyDescent="0.2">
      <c r="A695" s="8" t="s">
        <v>218</v>
      </c>
      <c r="B695" s="20">
        <v>19131224000160</v>
      </c>
    </row>
    <row r="696" spans="1:2" x14ac:dyDescent="0.2">
      <c r="A696" s="8" t="s">
        <v>219</v>
      </c>
      <c r="B696" s="20">
        <v>17198500000182</v>
      </c>
    </row>
    <row r="697" spans="1:2" x14ac:dyDescent="0.2">
      <c r="A697" s="8" t="s">
        <v>690</v>
      </c>
      <c r="B697" s="20">
        <v>31907591000109</v>
      </c>
    </row>
    <row r="698" spans="1:2" x14ac:dyDescent="0.2">
      <c r="A698" s="8" t="s">
        <v>62</v>
      </c>
      <c r="B698" s="20">
        <v>1657856000105</v>
      </c>
    </row>
    <row r="699" spans="1:2" x14ac:dyDescent="0.2">
      <c r="A699" s="8" t="s">
        <v>63</v>
      </c>
      <c r="B699" s="20">
        <v>16671412000193</v>
      </c>
    </row>
    <row r="700" spans="1:2" x14ac:dyDescent="0.2">
      <c r="A700" s="8" t="s">
        <v>869</v>
      </c>
      <c r="B700" s="20">
        <v>9517273000182</v>
      </c>
    </row>
    <row r="701" spans="1:2" x14ac:dyDescent="0.2">
      <c r="A701" s="8" t="s">
        <v>1625</v>
      </c>
      <c r="B701" s="20">
        <v>38082796000141</v>
      </c>
    </row>
    <row r="702" spans="1:2" x14ac:dyDescent="0.2">
      <c r="A702" s="8" t="s">
        <v>1575</v>
      </c>
      <c r="B702" s="20">
        <v>44286898000181</v>
      </c>
    </row>
    <row r="703" spans="1:2" x14ac:dyDescent="0.2">
      <c r="A703" s="8" t="s">
        <v>1626</v>
      </c>
      <c r="B703" s="20">
        <v>44527168000125</v>
      </c>
    </row>
    <row r="704" spans="1:2" x14ac:dyDescent="0.2">
      <c r="A704" s="8" t="s">
        <v>138</v>
      </c>
      <c r="B704" s="20">
        <v>21500500000162</v>
      </c>
    </row>
    <row r="705" spans="1:2" x14ac:dyDescent="0.2">
      <c r="A705" s="8" t="s">
        <v>511</v>
      </c>
      <c r="B705" s="20">
        <v>14879856000193</v>
      </c>
    </row>
    <row r="706" spans="1:2" x14ac:dyDescent="0.2">
      <c r="A706" s="8" t="s">
        <v>220</v>
      </c>
      <c r="B706" s="20">
        <v>7224019000160</v>
      </c>
    </row>
    <row r="707" spans="1:2" x14ac:dyDescent="0.2">
      <c r="A707" s="8" t="s">
        <v>485</v>
      </c>
      <c r="B707" s="20">
        <v>9326861000139</v>
      </c>
    </row>
    <row r="708" spans="1:2" x14ac:dyDescent="0.2">
      <c r="A708" s="8" t="s">
        <v>221</v>
      </c>
      <c r="B708" s="20">
        <v>28216384000101</v>
      </c>
    </row>
    <row r="709" spans="1:2" x14ac:dyDescent="0.2">
      <c r="A709" s="8" t="s">
        <v>1095</v>
      </c>
      <c r="B709" s="20">
        <v>40011324000140</v>
      </c>
    </row>
    <row r="710" spans="1:2" x14ac:dyDescent="0.2">
      <c r="A710" s="8" t="s">
        <v>1576</v>
      </c>
      <c r="B710" s="20">
        <v>16841067000199</v>
      </c>
    </row>
    <row r="711" spans="1:2" x14ac:dyDescent="0.2">
      <c r="A711" s="8" t="s">
        <v>1627</v>
      </c>
      <c r="B711" s="20">
        <v>27771547000147</v>
      </c>
    </row>
    <row r="712" spans="1:2" x14ac:dyDescent="0.2">
      <c r="A712" s="8" t="s">
        <v>742</v>
      </c>
      <c r="B712" s="20">
        <v>21085888000182</v>
      </c>
    </row>
    <row r="713" spans="1:2" x14ac:dyDescent="0.2">
      <c r="A713" s="8" t="s">
        <v>597</v>
      </c>
      <c r="B713" s="20">
        <v>32274197000143</v>
      </c>
    </row>
    <row r="714" spans="1:2" x14ac:dyDescent="0.2">
      <c r="A714" s="8" t="s">
        <v>640</v>
      </c>
      <c r="B714" s="20">
        <v>32274553000129</v>
      </c>
    </row>
    <row r="715" spans="1:2" x14ac:dyDescent="0.2">
      <c r="A715" s="8" t="s">
        <v>1022</v>
      </c>
      <c r="B715" s="20">
        <v>16974924000129</v>
      </c>
    </row>
    <row r="716" spans="1:2" x14ac:dyDescent="0.2">
      <c r="A716" s="8" t="s">
        <v>1628</v>
      </c>
      <c r="B716" s="20">
        <v>22169671000113</v>
      </c>
    </row>
    <row r="717" spans="1:2" x14ac:dyDescent="0.2">
      <c r="A717" s="8" t="s">
        <v>222</v>
      </c>
      <c r="B717" s="20">
        <v>13726079000184</v>
      </c>
    </row>
    <row r="718" spans="1:2" x14ac:dyDescent="0.2">
      <c r="A718" s="8" t="s">
        <v>64</v>
      </c>
      <c r="B718" s="20">
        <v>15538445000105</v>
      </c>
    </row>
    <row r="719" spans="1:2" x14ac:dyDescent="0.2">
      <c r="A719" s="8" t="s">
        <v>223</v>
      </c>
      <c r="B719" s="20">
        <v>18311024000127</v>
      </c>
    </row>
    <row r="720" spans="1:2" x14ac:dyDescent="0.2">
      <c r="A720" s="8" t="s">
        <v>1096</v>
      </c>
      <c r="B720" s="20">
        <v>42537601000188</v>
      </c>
    </row>
    <row r="721" spans="1:2" x14ac:dyDescent="0.2">
      <c r="A721" s="8" t="s">
        <v>224</v>
      </c>
      <c r="B721" s="20">
        <v>11044355000107</v>
      </c>
    </row>
    <row r="722" spans="1:2" x14ac:dyDescent="0.2">
      <c r="A722" s="8" t="s">
        <v>804</v>
      </c>
      <c r="B722" s="20">
        <v>36741215000100</v>
      </c>
    </row>
    <row r="723" spans="1:2" x14ac:dyDescent="0.2">
      <c r="A723" s="8" t="s">
        <v>162</v>
      </c>
      <c r="B723" s="20">
        <v>15348117000138</v>
      </c>
    </row>
    <row r="724" spans="1:2" x14ac:dyDescent="0.2">
      <c r="A724" s="8" t="s">
        <v>1629</v>
      </c>
      <c r="B724" s="20">
        <v>28152777000190</v>
      </c>
    </row>
    <row r="725" spans="1:2" x14ac:dyDescent="0.2">
      <c r="A725" s="8" t="s">
        <v>923</v>
      </c>
      <c r="B725" s="20">
        <v>40011225000168</v>
      </c>
    </row>
    <row r="726" spans="1:2" x14ac:dyDescent="0.2">
      <c r="A726" s="8" t="s">
        <v>1005</v>
      </c>
      <c r="B726" s="20">
        <v>41076710000182</v>
      </c>
    </row>
    <row r="727" spans="1:2" x14ac:dyDescent="0.2">
      <c r="A727" s="8" t="s">
        <v>941</v>
      </c>
      <c r="B727" s="20">
        <v>40225262000179</v>
      </c>
    </row>
    <row r="728" spans="1:2" x14ac:dyDescent="0.2">
      <c r="A728" s="8" t="s">
        <v>476</v>
      </c>
      <c r="B728" s="20">
        <v>21085472000164</v>
      </c>
    </row>
    <row r="729" spans="1:2" x14ac:dyDescent="0.2">
      <c r="A729" s="8" t="s">
        <v>225</v>
      </c>
      <c r="B729" s="20">
        <v>11326746000106</v>
      </c>
    </row>
    <row r="730" spans="1:2" x14ac:dyDescent="0.2">
      <c r="A730" s="8" t="s">
        <v>1431</v>
      </c>
      <c r="B730" s="20">
        <v>44669674000159</v>
      </c>
    </row>
    <row r="731" spans="1:2" x14ac:dyDescent="0.2">
      <c r="A731" s="8" t="s">
        <v>930</v>
      </c>
      <c r="B731" s="20">
        <v>36420742000113</v>
      </c>
    </row>
    <row r="732" spans="1:2" x14ac:dyDescent="0.2">
      <c r="A732" s="8" t="s">
        <v>951</v>
      </c>
      <c r="B732" s="20">
        <v>41650319000140</v>
      </c>
    </row>
    <row r="733" spans="1:2" x14ac:dyDescent="0.2">
      <c r="A733" s="8" t="s">
        <v>226</v>
      </c>
      <c r="B733" s="20">
        <v>17365105000147</v>
      </c>
    </row>
    <row r="734" spans="1:2" x14ac:dyDescent="0.2">
      <c r="A734" s="8" t="s">
        <v>956</v>
      </c>
      <c r="B734" s="20">
        <v>36200701000111</v>
      </c>
    </row>
    <row r="735" spans="1:2" x14ac:dyDescent="0.2">
      <c r="A735" s="8" t="s">
        <v>702</v>
      </c>
      <c r="B735" s="20">
        <v>26681370000125</v>
      </c>
    </row>
    <row r="736" spans="1:2" x14ac:dyDescent="0.2">
      <c r="A736" s="8" t="s">
        <v>227</v>
      </c>
      <c r="B736" s="20">
        <v>13320290000100</v>
      </c>
    </row>
    <row r="737" spans="1:2" x14ac:dyDescent="0.2">
      <c r="A737" s="8" t="s">
        <v>1362</v>
      </c>
      <c r="B737" s="20">
        <v>42537661000109</v>
      </c>
    </row>
    <row r="738" spans="1:2" x14ac:dyDescent="0.2">
      <c r="A738" s="8" t="s">
        <v>957</v>
      </c>
      <c r="B738" s="20">
        <v>41219028000100</v>
      </c>
    </row>
    <row r="739" spans="1:2" x14ac:dyDescent="0.2">
      <c r="A739" s="8" t="s">
        <v>1138</v>
      </c>
      <c r="B739" s="20">
        <v>34847042000184</v>
      </c>
    </row>
    <row r="740" spans="1:2" x14ac:dyDescent="0.2">
      <c r="A740" s="8" t="s">
        <v>1342</v>
      </c>
      <c r="B740" s="20">
        <v>39714024000148</v>
      </c>
    </row>
    <row r="741" spans="1:2" x14ac:dyDescent="0.2">
      <c r="A741" s="8" t="s">
        <v>1565</v>
      </c>
      <c r="B741" s="20">
        <v>43951851000122</v>
      </c>
    </row>
    <row r="742" spans="1:2" x14ac:dyDescent="0.2">
      <c r="A742" s="8" t="s">
        <v>493</v>
      </c>
      <c r="B742" s="20">
        <v>31713990000139</v>
      </c>
    </row>
    <row r="743" spans="1:2" x14ac:dyDescent="0.2">
      <c r="A743" s="8" t="s">
        <v>228</v>
      </c>
      <c r="B743" s="20">
        <v>23768027000124</v>
      </c>
    </row>
    <row r="744" spans="1:2" x14ac:dyDescent="0.2">
      <c r="A744" s="8" t="s">
        <v>229</v>
      </c>
      <c r="B744" s="20">
        <v>29018899000151</v>
      </c>
    </row>
    <row r="745" spans="1:2" x14ac:dyDescent="0.2">
      <c r="A745" s="8" t="s">
        <v>708</v>
      </c>
      <c r="B745" s="20">
        <v>30230870000118</v>
      </c>
    </row>
    <row r="746" spans="1:2" x14ac:dyDescent="0.2">
      <c r="A746" s="8" t="s">
        <v>65</v>
      </c>
      <c r="B746" s="20">
        <v>7122725000100</v>
      </c>
    </row>
    <row r="747" spans="1:2" x14ac:dyDescent="0.2">
      <c r="A747" s="8" t="s">
        <v>1114</v>
      </c>
      <c r="B747" s="20">
        <v>4722883000102</v>
      </c>
    </row>
    <row r="748" spans="1:2" x14ac:dyDescent="0.2">
      <c r="A748" s="8" t="s">
        <v>786</v>
      </c>
      <c r="B748" s="20">
        <v>27539651000100</v>
      </c>
    </row>
    <row r="749" spans="1:2" x14ac:dyDescent="0.2">
      <c r="A749" s="8" t="s">
        <v>648</v>
      </c>
      <c r="B749" s="20">
        <v>29242844000120</v>
      </c>
    </row>
    <row r="750" spans="1:2" x14ac:dyDescent="0.2">
      <c r="A750" s="8" t="s">
        <v>230</v>
      </c>
      <c r="B750" s="20">
        <v>17007443000107</v>
      </c>
    </row>
    <row r="751" spans="1:2" x14ac:dyDescent="0.2">
      <c r="A751" s="8" t="s">
        <v>231</v>
      </c>
      <c r="B751" s="20">
        <v>26990011000150</v>
      </c>
    </row>
    <row r="752" spans="1:2" x14ac:dyDescent="0.2">
      <c r="A752" s="8" t="s">
        <v>232</v>
      </c>
      <c r="B752" s="20">
        <v>13703596000138</v>
      </c>
    </row>
    <row r="753" spans="1:2" x14ac:dyDescent="0.2">
      <c r="A753" s="8" t="s">
        <v>421</v>
      </c>
      <c r="B753" s="20">
        <v>15006267000163</v>
      </c>
    </row>
    <row r="754" spans="1:2" x14ac:dyDescent="0.2">
      <c r="A754" s="8" t="s">
        <v>694</v>
      </c>
      <c r="B754" s="20">
        <v>28548288000152</v>
      </c>
    </row>
    <row r="755" spans="1:2" x14ac:dyDescent="0.2">
      <c r="A755" s="8" t="s">
        <v>1139</v>
      </c>
      <c r="B755" s="20">
        <v>36368925000137</v>
      </c>
    </row>
    <row r="756" spans="1:2" x14ac:dyDescent="0.2">
      <c r="A756" s="8" t="s">
        <v>758</v>
      </c>
      <c r="B756" s="20">
        <v>34508872000187</v>
      </c>
    </row>
    <row r="757" spans="1:2" x14ac:dyDescent="0.2">
      <c r="A757" s="8" t="s">
        <v>1063</v>
      </c>
      <c r="B757" s="20">
        <v>41081088000109</v>
      </c>
    </row>
    <row r="758" spans="1:2" x14ac:dyDescent="0.2">
      <c r="A758" s="8" t="s">
        <v>482</v>
      </c>
      <c r="B758" s="20">
        <v>29852732000191</v>
      </c>
    </row>
    <row r="759" spans="1:2" x14ac:dyDescent="0.2">
      <c r="A759" s="8" t="s">
        <v>692</v>
      </c>
      <c r="B759" s="20">
        <v>34197811000146</v>
      </c>
    </row>
    <row r="760" spans="1:2" x14ac:dyDescent="0.2">
      <c r="A760" s="8" t="s">
        <v>882</v>
      </c>
      <c r="B760" s="20">
        <v>36771692000119</v>
      </c>
    </row>
    <row r="761" spans="1:2" x14ac:dyDescent="0.2">
      <c r="A761" s="8" t="s">
        <v>203</v>
      </c>
      <c r="B761" s="20">
        <v>17655122000119</v>
      </c>
    </row>
    <row r="762" spans="1:2" x14ac:dyDescent="0.2">
      <c r="A762" s="8" t="s">
        <v>1074</v>
      </c>
      <c r="B762" s="20">
        <v>34691520000100</v>
      </c>
    </row>
    <row r="763" spans="1:2" x14ac:dyDescent="0.2">
      <c r="A763" s="8" t="s">
        <v>537</v>
      </c>
      <c r="B763" s="20">
        <v>30629603000118</v>
      </c>
    </row>
    <row r="764" spans="1:2" x14ac:dyDescent="0.2">
      <c r="A764" s="8" t="s">
        <v>670</v>
      </c>
      <c r="B764" s="20">
        <v>35507457000171</v>
      </c>
    </row>
    <row r="765" spans="1:2" x14ac:dyDescent="0.2">
      <c r="A765" s="8" t="s">
        <v>980</v>
      </c>
      <c r="B765" s="20">
        <v>41978140000116</v>
      </c>
    </row>
    <row r="766" spans="1:2" x14ac:dyDescent="0.2">
      <c r="A766" s="8" t="s">
        <v>488</v>
      </c>
      <c r="B766" s="20">
        <v>30871660000109</v>
      </c>
    </row>
    <row r="767" spans="1:2" x14ac:dyDescent="0.2">
      <c r="A767" s="8" t="s">
        <v>1630</v>
      </c>
      <c r="B767" s="20">
        <v>42502827000143</v>
      </c>
    </row>
    <row r="768" spans="1:2" x14ac:dyDescent="0.2">
      <c r="A768" s="8" t="s">
        <v>665</v>
      </c>
      <c r="B768" s="20">
        <v>32400250000105</v>
      </c>
    </row>
    <row r="769" spans="1:2" x14ac:dyDescent="0.2">
      <c r="A769" s="8" t="s">
        <v>1345</v>
      </c>
      <c r="B769" s="20">
        <v>40041723000153</v>
      </c>
    </row>
    <row r="770" spans="1:2" x14ac:dyDescent="0.2">
      <c r="A770" s="8" t="s">
        <v>233</v>
      </c>
      <c r="B770" s="20">
        <v>13842683000176</v>
      </c>
    </row>
    <row r="771" spans="1:2" x14ac:dyDescent="0.2">
      <c r="A771" s="8" t="s">
        <v>838</v>
      </c>
      <c r="B771" s="20">
        <v>36669535000105</v>
      </c>
    </row>
    <row r="772" spans="1:2" x14ac:dyDescent="0.2">
      <c r="A772" s="8" t="s">
        <v>904</v>
      </c>
      <c r="B772" s="20">
        <v>36244015000142</v>
      </c>
    </row>
    <row r="773" spans="1:2" x14ac:dyDescent="0.2">
      <c r="A773" s="8" t="s">
        <v>707</v>
      </c>
      <c r="B773" s="20">
        <v>32527552000149</v>
      </c>
    </row>
    <row r="774" spans="1:2" x14ac:dyDescent="0.2">
      <c r="A774" s="8" t="s">
        <v>435</v>
      </c>
      <c r="B774" s="20">
        <v>17854016000164</v>
      </c>
    </row>
    <row r="775" spans="1:2" x14ac:dyDescent="0.2">
      <c r="A775" s="8" t="s">
        <v>1442</v>
      </c>
      <c r="B775" s="20">
        <v>41081374000166</v>
      </c>
    </row>
    <row r="776" spans="1:2" x14ac:dyDescent="0.2">
      <c r="A776" s="8" t="s">
        <v>1432</v>
      </c>
      <c r="B776" s="20">
        <v>44614833000118</v>
      </c>
    </row>
    <row r="777" spans="1:2" x14ac:dyDescent="0.2">
      <c r="A777" s="8" t="s">
        <v>908</v>
      </c>
      <c r="B777" s="20">
        <v>36200654000106</v>
      </c>
    </row>
    <row r="778" spans="1:2" x14ac:dyDescent="0.2">
      <c r="A778" s="8" t="s">
        <v>1099</v>
      </c>
      <c r="B778" s="20">
        <v>36200654000106</v>
      </c>
    </row>
    <row r="779" spans="1:2" x14ac:dyDescent="0.2">
      <c r="A779" s="8" t="s">
        <v>1100</v>
      </c>
      <c r="B779" s="20">
        <v>36200654000106</v>
      </c>
    </row>
    <row r="780" spans="1:2" x14ac:dyDescent="0.2">
      <c r="A780" s="8" t="s">
        <v>1346</v>
      </c>
      <c r="B780" s="20">
        <v>36445587000190</v>
      </c>
    </row>
    <row r="781" spans="1:2" x14ac:dyDescent="0.2">
      <c r="A781" s="8" t="s">
        <v>732</v>
      </c>
      <c r="B781" s="20">
        <v>31547855000160</v>
      </c>
    </row>
    <row r="782" spans="1:2" x14ac:dyDescent="0.2">
      <c r="A782" s="8" t="s">
        <v>621</v>
      </c>
      <c r="B782" s="20">
        <v>12516185000170</v>
      </c>
    </row>
    <row r="783" spans="1:2" x14ac:dyDescent="0.2">
      <c r="A783" s="8" t="s">
        <v>66</v>
      </c>
      <c r="B783" s="20">
        <v>17554274000125</v>
      </c>
    </row>
    <row r="784" spans="1:2" x14ac:dyDescent="0.2">
      <c r="A784" s="8" t="s">
        <v>1540</v>
      </c>
      <c r="B784" s="20">
        <v>45338526000114</v>
      </c>
    </row>
    <row r="785" spans="1:2" x14ac:dyDescent="0.2">
      <c r="A785" s="8" t="s">
        <v>234</v>
      </c>
      <c r="B785" s="20">
        <v>16924913000134</v>
      </c>
    </row>
    <row r="786" spans="1:2" x14ac:dyDescent="0.2">
      <c r="A786" s="8" t="s">
        <v>1140</v>
      </c>
      <c r="B786" s="20">
        <v>17870926000130</v>
      </c>
    </row>
    <row r="787" spans="1:2" x14ac:dyDescent="0.2">
      <c r="A787" s="8" t="s">
        <v>235</v>
      </c>
      <c r="B787" s="20">
        <v>21826249000120</v>
      </c>
    </row>
    <row r="788" spans="1:2" x14ac:dyDescent="0.2">
      <c r="A788" s="8" t="s">
        <v>1542</v>
      </c>
      <c r="B788" s="20">
        <v>18308516000163</v>
      </c>
    </row>
    <row r="789" spans="1:2" x14ac:dyDescent="0.2">
      <c r="A789" s="8" t="s">
        <v>1566</v>
      </c>
      <c r="B789" s="20">
        <v>43951744000102</v>
      </c>
    </row>
    <row r="790" spans="1:2" x14ac:dyDescent="0.2">
      <c r="A790" s="8" t="s">
        <v>586</v>
      </c>
      <c r="B790" s="20">
        <v>30578351000145</v>
      </c>
    </row>
    <row r="791" spans="1:2" x14ac:dyDescent="0.2">
      <c r="A791" s="8" t="s">
        <v>1527</v>
      </c>
      <c r="B791" s="20">
        <v>41256643000188</v>
      </c>
    </row>
    <row r="792" spans="1:2" x14ac:dyDescent="0.2">
      <c r="A792" s="8" t="s">
        <v>236</v>
      </c>
      <c r="B792" s="20">
        <v>26269251000160</v>
      </c>
    </row>
    <row r="793" spans="1:2" x14ac:dyDescent="0.2">
      <c r="A793" s="8" t="s">
        <v>763</v>
      </c>
      <c r="B793" s="20">
        <v>26091636000180</v>
      </c>
    </row>
    <row r="794" spans="1:2" x14ac:dyDescent="0.2">
      <c r="A794" s="8" t="s">
        <v>68</v>
      </c>
      <c r="B794" s="20">
        <v>16802320000103</v>
      </c>
    </row>
    <row r="795" spans="1:2" x14ac:dyDescent="0.2">
      <c r="A795" s="8" t="s">
        <v>641</v>
      </c>
      <c r="B795" s="20">
        <v>28516301000191</v>
      </c>
    </row>
    <row r="796" spans="1:2" x14ac:dyDescent="0.2">
      <c r="A796" s="8" t="s">
        <v>1023</v>
      </c>
      <c r="B796" s="20">
        <v>41269527000101</v>
      </c>
    </row>
    <row r="797" spans="1:2" x14ac:dyDescent="0.2">
      <c r="A797" s="8" t="s">
        <v>1631</v>
      </c>
      <c r="B797" s="20">
        <v>43741189000186</v>
      </c>
    </row>
    <row r="798" spans="1:2" x14ac:dyDescent="0.2">
      <c r="A798" s="8" t="s">
        <v>1054</v>
      </c>
      <c r="B798" s="20">
        <v>42463823000101</v>
      </c>
    </row>
    <row r="799" spans="1:2" x14ac:dyDescent="0.2">
      <c r="A799" s="8" t="s">
        <v>814</v>
      </c>
      <c r="B799" s="20">
        <v>37262531000162</v>
      </c>
    </row>
    <row r="800" spans="1:2" x14ac:dyDescent="0.2">
      <c r="A800" s="8" t="s">
        <v>815</v>
      </c>
      <c r="B800" s="20">
        <v>37262531000162</v>
      </c>
    </row>
    <row r="801" spans="1:2" x14ac:dyDescent="0.2">
      <c r="A801" s="8" t="s">
        <v>463</v>
      </c>
      <c r="B801" s="20">
        <v>28516325000140</v>
      </c>
    </row>
    <row r="802" spans="1:2" x14ac:dyDescent="0.2">
      <c r="A802" s="8" t="s">
        <v>69</v>
      </c>
      <c r="B802" s="20">
        <v>28757546000100</v>
      </c>
    </row>
    <row r="803" spans="1:2" x14ac:dyDescent="0.2">
      <c r="A803" s="8" t="s">
        <v>674</v>
      </c>
      <c r="B803" s="20">
        <v>30983020000190</v>
      </c>
    </row>
    <row r="804" spans="1:2" x14ac:dyDescent="0.2">
      <c r="A804" s="8" t="s">
        <v>237</v>
      </c>
      <c r="B804" s="20">
        <v>24853060000115</v>
      </c>
    </row>
    <row r="805" spans="1:2" x14ac:dyDescent="0.2">
      <c r="A805" s="8" t="s">
        <v>602</v>
      </c>
      <c r="B805" s="20">
        <v>33842871000101</v>
      </c>
    </row>
    <row r="806" spans="1:2" x14ac:dyDescent="0.2">
      <c r="A806" s="8" t="s">
        <v>1632</v>
      </c>
      <c r="B806" s="20">
        <v>36445551000106</v>
      </c>
    </row>
    <row r="807" spans="1:2" x14ac:dyDescent="0.2">
      <c r="A807" s="8" t="s">
        <v>952</v>
      </c>
      <c r="B807" s="20">
        <v>40575940000123</v>
      </c>
    </row>
    <row r="808" spans="1:2" x14ac:dyDescent="0.2">
      <c r="A808" s="8" t="s">
        <v>1406</v>
      </c>
      <c r="B808" s="20">
        <v>35820768000196</v>
      </c>
    </row>
  </sheetData>
  <mergeCells count="1">
    <mergeCell ref="D2:F2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  <headerFooter>
    <oddHeader>&amp;L&amp;"Calibri"&amp;10&amp;K000000Classificação: Interno e Parceiros de Negócios&amp;1#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FII</vt:lpstr>
      <vt:lpstr>Base</vt:lpstr>
      <vt:lpstr>FII!Area_de_impressao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einar</dc:creator>
  <cp:lastModifiedBy>Claudia</cp:lastModifiedBy>
  <cp:lastPrinted>2018-10-19T14:13:33Z</cp:lastPrinted>
  <dcterms:created xsi:type="dcterms:W3CDTF">2018-09-05T15:56:54Z</dcterms:created>
  <dcterms:modified xsi:type="dcterms:W3CDTF">2022-07-29T14:01:35Z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coUpdateId">
    <vt:lpwstr>1343560876</vt:lpwstr>
  </property>
  <property fmtid="{D5CDD505-2E9C-101B-9397-08002B2CF9AE}" pid="3" name="EcoUpdateMessage">
    <vt:lpwstr>2022/07/29-11:21:16</vt:lpwstr>
  </property>
  <property fmtid="{D5CDD505-2E9C-101B-9397-08002B2CF9AE}" pid="4" name="EcoUpdateStatus">
    <vt:lpwstr>2022-07-28=BRA:St,ME,Fd,TP;USA:St,ME;ARG:St,ME,TP;MEX:St,ME,Fd,TP;CHL:St,ME;GBR:St,ME;COL:St,ME|2022-07-27=USA:TP;ARG:Fd;CHL:Fd;COL:Fd;PER:St,ME,Fd|2021-11-17=CHL:TP|2014-02-26=VEN:St|2002-11-08=JPN:St|2016-08-18=NNN:St|2022-07-26=PER:TP|2007-01-31=ESP:St|2003-01-29=CHN:St|2003-01-28=TWN:St|2003-01-30=HKG:St;KOR:St</vt:lpwstr>
  </property>
  <property fmtid="{D5CDD505-2E9C-101B-9397-08002B2CF9AE}" pid="5" name="MSIP_Label_2d41ba2f-9d98-4e26-80a2-6c56385bdb4f_Enabled">
    <vt:lpwstr>true</vt:lpwstr>
  </property>
  <property fmtid="{D5CDD505-2E9C-101B-9397-08002B2CF9AE}" pid="6" name="MSIP_Label_2d41ba2f-9d98-4e26-80a2-6c56385bdb4f_SetDate">
    <vt:lpwstr>2022-07-29T11:31:11Z</vt:lpwstr>
  </property>
  <property fmtid="{D5CDD505-2E9C-101B-9397-08002B2CF9AE}" pid="7" name="MSIP_Label_2d41ba2f-9d98-4e26-80a2-6c56385bdb4f_Method">
    <vt:lpwstr>Standard</vt:lpwstr>
  </property>
  <property fmtid="{D5CDD505-2E9C-101B-9397-08002B2CF9AE}" pid="8" name="MSIP_Label_2d41ba2f-9d98-4e26-80a2-6c56385bdb4f_Name">
    <vt:lpwstr>Interno e Parceiros de Negócios</vt:lpwstr>
  </property>
  <property fmtid="{D5CDD505-2E9C-101B-9397-08002B2CF9AE}" pid="9" name="MSIP_Label_2d41ba2f-9d98-4e26-80a2-6c56385bdb4f_SiteId">
    <vt:lpwstr>20b27921-3f02-42e7-a70e-c346e8c4ba6c</vt:lpwstr>
  </property>
  <property fmtid="{D5CDD505-2E9C-101B-9397-08002B2CF9AE}" pid="10" name="MSIP_Label_2d41ba2f-9d98-4e26-80a2-6c56385bdb4f_ActionId">
    <vt:lpwstr>1d044255-1823-41f5-b5f9-a9cbe584002f</vt:lpwstr>
  </property>
  <property fmtid="{D5CDD505-2E9C-101B-9397-08002B2CF9AE}" pid="11" name="MSIP_Label_2d41ba2f-9d98-4e26-80a2-6c56385bdb4f_ContentBits">
    <vt:lpwstr>1</vt:lpwstr>
  </property>
</Properties>
</file>